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535" tabRatio="919" activeTab="0"/>
  </bookViews>
  <sheets>
    <sheet name="損益の推移【単体】" sheetId="1" r:id="rId1"/>
    <sheet name="損益の推移【連結】" sheetId="2" r:id="rId2"/>
    <sheet name="資金運用勘定・資金調達勘定の推移【単体】" sheetId="3" r:id="rId3"/>
    <sheet name="預金の推移【単体】" sheetId="4" r:id="rId4"/>
    <sheet name="貸出金の推移【単体】" sheetId="5" r:id="rId5"/>
    <sheet name="業種別貸出金残高【単体】" sheetId="6" r:id="rId6"/>
    <sheet name="利回り、従業員数、店舗数の推移【単体】" sheetId="7" r:id="rId7"/>
    <sheet name="自己資本比率の推移【単体・連結】" sheetId="8" r:id="rId8"/>
    <sheet name="金融再生法開示債権【単体】" sheetId="9" r:id="rId9"/>
    <sheet name="有価証券残高の推移【単体】" sheetId="10" r:id="rId10"/>
    <sheet name="有価証券関係損益の推移【単体】" sheetId="11" r:id="rId11"/>
    <sheet name="有価証券の時価、評価差額等【単体】" sheetId="12" r:id="rId12"/>
  </sheets>
  <definedNames>
    <definedName name="_xlnm.Print_Area" localSheetId="5">'業種別貸出金残高【単体】'!$A$1:$AF$19</definedName>
    <definedName name="_xlnm.Print_Area" localSheetId="7">'自己資本比率の推移【単体・連結】'!$A$1:$Y$25</definedName>
    <definedName name="_xlnm.Print_Area" localSheetId="1">'損益の推移【連結】'!$A$1:$S$30</definedName>
    <definedName name="_xlnm.Print_Area" localSheetId="4">'貸出金の推移【単体】'!$A$1:$AO$27</definedName>
    <definedName name="_xlnm.Print_Area" localSheetId="3">'預金の推移【単体】'!$A$1:$AF$29</definedName>
  </definedNames>
  <calcPr fullCalcOnLoad="1"/>
</workbook>
</file>

<file path=xl/sharedStrings.xml><?xml version="1.0" encoding="utf-8"?>
<sst xmlns="http://schemas.openxmlformats.org/spreadsheetml/2006/main" count="799" uniqueCount="455">
  <si>
    <t>資金利益</t>
  </si>
  <si>
    <t>役務取引等利益</t>
  </si>
  <si>
    <t>その他業務利益</t>
  </si>
  <si>
    <t>一般貸倒引当金繰入額</t>
  </si>
  <si>
    <t>経常利益</t>
  </si>
  <si>
    <t>特別損益</t>
  </si>
  <si>
    <t>（単位：百万円）</t>
  </si>
  <si>
    <t>連結粗利益</t>
  </si>
  <si>
    <t>営業経費</t>
  </si>
  <si>
    <t>貸倒償却引当費用</t>
  </si>
  <si>
    <t>貸出金償却</t>
  </si>
  <si>
    <t>個別貸倒引当金繰入額</t>
  </si>
  <si>
    <t>債権売却損</t>
  </si>
  <si>
    <t>（単位：％）</t>
  </si>
  <si>
    <t>貸出金</t>
  </si>
  <si>
    <t>A</t>
  </si>
  <si>
    <t>有価証券</t>
  </si>
  <si>
    <t>資金運用利回</t>
  </si>
  <si>
    <t>B</t>
  </si>
  <si>
    <t>預金等利回</t>
  </si>
  <si>
    <t>C</t>
  </si>
  <si>
    <t>経費率</t>
  </si>
  <si>
    <t>D</t>
  </si>
  <si>
    <t>預金等原価</t>
  </si>
  <si>
    <t>E　：　C　+　D</t>
  </si>
  <si>
    <t>資金調達利回</t>
  </si>
  <si>
    <t>F</t>
  </si>
  <si>
    <t>資金調達原価</t>
  </si>
  <si>
    <t>G</t>
  </si>
  <si>
    <t>預貸金利鞘</t>
  </si>
  <si>
    <t>H　：　A　-　E</t>
  </si>
  <si>
    <t>総資金利鞘</t>
  </si>
  <si>
    <t>I 　：　B　－ G</t>
  </si>
  <si>
    <t>預貸金粗利鞘</t>
  </si>
  <si>
    <t>J　：　A　－ C</t>
  </si>
  <si>
    <t>総資金粗利鞘</t>
  </si>
  <si>
    <t>K　：　B　-　F</t>
  </si>
  <si>
    <t>（単位：百万円、％）</t>
  </si>
  <si>
    <t>自己資本比率</t>
  </si>
  <si>
    <t>ＴｉｅｒⅠ比率</t>
  </si>
  <si>
    <t>うち税効果相当額</t>
  </si>
  <si>
    <t>一般貸倒引当金</t>
  </si>
  <si>
    <t>うち自己資本への算入額</t>
  </si>
  <si>
    <t>控除項目</t>
  </si>
  <si>
    <t>リスクアセット等</t>
  </si>
  <si>
    <t>（参考）連結ベース自己資本比率</t>
  </si>
  <si>
    <t>保全カバー分（B）</t>
  </si>
  <si>
    <t>破産更生等債権</t>
  </si>
  <si>
    <t>危険債権</t>
  </si>
  <si>
    <t>要管理債権</t>
  </si>
  <si>
    <t>小計　（Ａ）</t>
  </si>
  <si>
    <t>正常債権</t>
  </si>
  <si>
    <t>合計　（Ｂ）</t>
  </si>
  <si>
    <t>製造業</t>
  </si>
  <si>
    <t>漁業</t>
  </si>
  <si>
    <t>建設業</t>
  </si>
  <si>
    <t>電気・ガス・
熱供給・水道業</t>
  </si>
  <si>
    <t>情報通信業</t>
  </si>
  <si>
    <t>各種サービス業</t>
  </si>
  <si>
    <t>地方公共団体</t>
  </si>
  <si>
    <t>その他</t>
  </si>
  <si>
    <t>合　　　　　　計</t>
  </si>
  <si>
    <t>取得原価</t>
  </si>
  <si>
    <t>評価差額</t>
  </si>
  <si>
    <t>うち益</t>
  </si>
  <si>
    <t>うち損</t>
  </si>
  <si>
    <t>株式</t>
  </si>
  <si>
    <t>債券</t>
  </si>
  <si>
    <t>国債</t>
  </si>
  <si>
    <t>地方債</t>
  </si>
  <si>
    <t>社債</t>
  </si>
  <si>
    <t>合計</t>
  </si>
  <si>
    <t>前年比</t>
  </si>
  <si>
    <t>業務粗利益</t>
  </si>
  <si>
    <t>（コア業務粗利益）</t>
  </si>
  <si>
    <t>資金利益</t>
  </si>
  <si>
    <t>役務取引等利益</t>
  </si>
  <si>
    <t>その他業務利益</t>
  </si>
  <si>
    <t>　　うち国債等債券損益</t>
  </si>
  <si>
    <t>一般貸倒引当金繰入額</t>
  </si>
  <si>
    <t>経費</t>
  </si>
  <si>
    <t>人件費</t>
  </si>
  <si>
    <t>物件費</t>
  </si>
  <si>
    <t>税金</t>
  </si>
  <si>
    <t>業務純益</t>
  </si>
  <si>
    <t>（コア業務純益）</t>
  </si>
  <si>
    <t>臨時損益</t>
  </si>
  <si>
    <t>経常利益</t>
  </si>
  <si>
    <t>特別損益</t>
  </si>
  <si>
    <t>税引前当期純利益</t>
  </si>
  <si>
    <t>法人税、住民税及び事業税</t>
  </si>
  <si>
    <t>法人税等調整額</t>
  </si>
  <si>
    <t>当期純利益</t>
  </si>
  <si>
    <t>株式等関係損益</t>
  </si>
  <si>
    <t>持分法による投資損益</t>
  </si>
  <si>
    <t>その他</t>
  </si>
  <si>
    <t>ＯＨＲ（業務粗利益ベース）</t>
  </si>
  <si>
    <t>ＯＨＲ（コア業務粗利益ベース）</t>
  </si>
  <si>
    <t>（単位：人、ヵ店）</t>
  </si>
  <si>
    <t>19/3末</t>
  </si>
  <si>
    <t>従業員数</t>
  </si>
  <si>
    <t>うち本部</t>
  </si>
  <si>
    <t>うち営業店</t>
  </si>
  <si>
    <t>店舗数</t>
  </si>
  <si>
    <t>うち県内店</t>
  </si>
  <si>
    <t>うち県外店</t>
  </si>
  <si>
    <t>■　金融再生法開示債権【単体】</t>
  </si>
  <si>
    <t>１２年度</t>
  </si>
  <si>
    <t>残高</t>
  </si>
  <si>
    <t>構成比</t>
  </si>
  <si>
    <t>■　業種別貸出金残高【単体】</t>
  </si>
  <si>
    <t>１．満期保有目的の債券で時価のあるもの</t>
  </si>
  <si>
    <t>時　　　価</t>
  </si>
  <si>
    <t>国債</t>
  </si>
  <si>
    <t>地方債</t>
  </si>
  <si>
    <t>社債</t>
  </si>
  <si>
    <t>２．その他有価証券で時価のあるもの</t>
  </si>
  <si>
    <t>満期保有目的</t>
  </si>
  <si>
    <t>その他有価証券</t>
  </si>
  <si>
    <t>日経平均株価  　 （円）</t>
  </si>
  <si>
    <t>（平残）</t>
  </si>
  <si>
    <t>（利回）</t>
  </si>
  <si>
    <t>資金運用勘定平残</t>
  </si>
  <si>
    <t>うち国債</t>
  </si>
  <si>
    <t>うち地方債</t>
  </si>
  <si>
    <t>うち株式</t>
  </si>
  <si>
    <t>資金調達勘定平残</t>
  </si>
  <si>
    <t>前年度比増減</t>
  </si>
  <si>
    <t>末残</t>
  </si>
  <si>
    <t>増減率</t>
  </si>
  <si>
    <t>総預金</t>
  </si>
  <si>
    <t>個人</t>
  </si>
  <si>
    <t>一般法人</t>
  </si>
  <si>
    <t>公金</t>
  </si>
  <si>
    <t>金融</t>
  </si>
  <si>
    <t>流動性</t>
  </si>
  <si>
    <t>定期性</t>
  </si>
  <si>
    <t>外貨預金</t>
  </si>
  <si>
    <t>うち県内</t>
  </si>
  <si>
    <t>うち県外</t>
  </si>
  <si>
    <t>平残</t>
  </si>
  <si>
    <t>【末残ベース】</t>
  </si>
  <si>
    <t>■　損益の推移【単体】</t>
  </si>
  <si>
    <t>■　損益の推移【連結】</t>
  </si>
  <si>
    <t>■　資金運用勘定・資金調達勘定の推移【単体】</t>
  </si>
  <si>
    <t>■　利回り・利鞘</t>
  </si>
  <si>
    <t>■　従業員数、店舗数</t>
  </si>
  <si>
    <t>■　自己資本比率の推移【単体・連結】</t>
  </si>
  <si>
    <t>■　預金の推移【単体】</t>
  </si>
  <si>
    <t>大企業</t>
  </si>
  <si>
    <t>中堅企業</t>
  </si>
  <si>
    <t>中小企業等</t>
  </si>
  <si>
    <t>中小企業</t>
  </si>
  <si>
    <t>地公体</t>
  </si>
  <si>
    <t>地方公社</t>
  </si>
  <si>
    <t>■　貸出金の推移【単体】</t>
  </si>
  <si>
    <t>債券</t>
  </si>
  <si>
    <t>外国証券</t>
  </si>
  <si>
    <t>株式</t>
  </si>
  <si>
    <t>（単位：百万円、％）</t>
  </si>
  <si>
    <t>■　有価証券残高の推移【単体】</t>
  </si>
  <si>
    <t>●　期末残高（時価ベース）</t>
  </si>
  <si>
    <t>●　平均残高</t>
  </si>
  <si>
    <t>不良債権処理額（△）</t>
  </si>
  <si>
    <t>株式等関係損益</t>
  </si>
  <si>
    <t>退職給付費用（△）</t>
  </si>
  <si>
    <t>その他臨時損益</t>
  </si>
  <si>
    <t>固定資産処分損益</t>
  </si>
  <si>
    <t>減損損失（△）</t>
  </si>
  <si>
    <t>偶発損失引当金繰入額</t>
  </si>
  <si>
    <t>（参考） 連結業務純益</t>
  </si>
  <si>
    <t>１９年度</t>
  </si>
  <si>
    <t>残高</t>
  </si>
  <si>
    <t>増減額</t>
  </si>
  <si>
    <t>総貸出金</t>
  </si>
  <si>
    <t>うち岩手県内</t>
  </si>
  <si>
    <t>うち岩手県外</t>
  </si>
  <si>
    <t>【平残ベース】</t>
  </si>
  <si>
    <t>うち岩手県内</t>
  </si>
  <si>
    <t>うち法人</t>
  </si>
  <si>
    <t>うち個人</t>
  </si>
  <si>
    <t>うち公共</t>
  </si>
  <si>
    <t>うち岩手県外</t>
  </si>
  <si>
    <t>20/3末</t>
  </si>
  <si>
    <t>ＲＯＥ　※</t>
  </si>
  <si>
    <t>※ＲＯＥ　＝　当期利益／｛（期首資本　＋　期末資本）÷２｝</t>
  </si>
  <si>
    <t>■　有価証券関係損益の推移【単体】</t>
  </si>
  <si>
    <t>国債等債券損益（５勘定尻） A</t>
  </si>
  <si>
    <t>売却益</t>
  </si>
  <si>
    <t>償還益</t>
  </si>
  <si>
    <t>売却損（△）</t>
  </si>
  <si>
    <t>償還損（△）</t>
  </si>
  <si>
    <t>償却（△）</t>
  </si>
  <si>
    <t>株式等損益（３勘定尻） B</t>
  </si>
  <si>
    <t>有価証券関係損益　A＋B</t>
  </si>
  <si>
    <t>有価証券利息配当金 C</t>
  </si>
  <si>
    <t>債券</t>
  </si>
  <si>
    <t>株式</t>
  </si>
  <si>
    <t>その他証券</t>
  </si>
  <si>
    <t>外国証券</t>
  </si>
  <si>
    <t>実現損益　A＋B＋C</t>
  </si>
  <si>
    <t>差額</t>
  </si>
  <si>
    <t>■評価損益の推移</t>
  </si>
  <si>
    <t>10年国債利回　　（％）</t>
  </si>
  <si>
    <t>税金等調整前当期純利益</t>
  </si>
  <si>
    <t>当期純利益</t>
  </si>
  <si>
    <t>２０年度</t>
  </si>
  <si>
    <t>前年比</t>
  </si>
  <si>
    <t>買入金銭債権</t>
  </si>
  <si>
    <t>預金等</t>
  </si>
  <si>
    <t>新株予約権付社債</t>
  </si>
  <si>
    <t>前年比</t>
  </si>
  <si>
    <t>前年比</t>
  </si>
  <si>
    <t>（単位：億円、％）</t>
  </si>
  <si>
    <t>（基本的項目に占める割合）</t>
  </si>
  <si>
    <t>負債性資本調達手段等</t>
  </si>
  <si>
    <t>自己資本額　（Ａ＋Ｃ－Ｄ）   （E）</t>
  </si>
  <si>
    <t>資産（オン・バランス）項目</t>
  </si>
  <si>
    <t>オフ・バランス取引項目</t>
  </si>
  <si>
    <t>オペレーショナル・リスク相当額に係る額</t>
  </si>
  <si>
    <t>（E／F）</t>
  </si>
  <si>
    <t>基本的項目（TierⅠ）</t>
  </si>
  <si>
    <t>（A）</t>
  </si>
  <si>
    <t>（B）</t>
  </si>
  <si>
    <t>補完的項目（TierⅡ）</t>
  </si>
  <si>
    <t>（C）</t>
  </si>
  <si>
    <t>（D）</t>
  </si>
  <si>
    <t>（F）</t>
  </si>
  <si>
    <t>（構成比）</t>
  </si>
  <si>
    <t>19年度</t>
  </si>
  <si>
    <t>（単位：百万円、％）</t>
  </si>
  <si>
    <t>貸借対照表               計上額</t>
  </si>
  <si>
    <t>その他</t>
  </si>
  <si>
    <t>２１年度</t>
  </si>
  <si>
    <t>農業・林業</t>
  </si>
  <si>
    <t>鉱業・砕石業
砂利採取業</t>
  </si>
  <si>
    <t>運輸業・郵便業</t>
  </si>
  <si>
    <t>卸売業・小売業</t>
  </si>
  <si>
    <t>金融業・保険業</t>
  </si>
  <si>
    <t>不動産業・物品賃貸業</t>
  </si>
  <si>
    <t>20年度</t>
  </si>
  <si>
    <t>１９年度</t>
  </si>
  <si>
    <t>２０年度</t>
  </si>
  <si>
    <t>２１年度</t>
  </si>
  <si>
    <t>２２年度</t>
  </si>
  <si>
    <t>２２年度</t>
  </si>
  <si>
    <t>その他の特別損失</t>
  </si>
  <si>
    <t>２１年度</t>
  </si>
  <si>
    <t>１８年度</t>
  </si>
  <si>
    <t>１９年度</t>
  </si>
  <si>
    <t>法人税、住民税及び事業税</t>
  </si>
  <si>
    <t>法人税等調整額</t>
  </si>
  <si>
    <t>貸出金</t>
  </si>
  <si>
    <t>有価証券</t>
  </si>
  <si>
    <t>コールローン</t>
  </si>
  <si>
    <t>預金</t>
  </si>
  <si>
    <t>譲渡性預金</t>
  </si>
  <si>
    <t>コールマネー</t>
  </si>
  <si>
    <t>総預金</t>
  </si>
  <si>
    <t>個人</t>
  </si>
  <si>
    <t>一般法人</t>
  </si>
  <si>
    <t>公金</t>
  </si>
  <si>
    <t>金融</t>
  </si>
  <si>
    <t>流動性</t>
  </si>
  <si>
    <t>定期性</t>
  </si>
  <si>
    <t>うち県内</t>
  </si>
  <si>
    <t>うち県外</t>
  </si>
  <si>
    <t>１９年度</t>
  </si>
  <si>
    <t>２０年度</t>
  </si>
  <si>
    <t>２１年度</t>
  </si>
  <si>
    <t>【平残ベース】</t>
  </si>
  <si>
    <t>【末残ベース】</t>
  </si>
  <si>
    <t>18年度</t>
  </si>
  <si>
    <t>19年度</t>
  </si>
  <si>
    <t>20年度</t>
  </si>
  <si>
    <t>21年度</t>
  </si>
  <si>
    <t>22年度</t>
  </si>
  <si>
    <t>（うちバーチャル、コンビニ運営管理）</t>
  </si>
  <si>
    <t>21年度</t>
  </si>
  <si>
    <t>22年度</t>
  </si>
  <si>
    <t>１８年度</t>
  </si>
  <si>
    <t>１９年度</t>
  </si>
  <si>
    <t>２３年度</t>
  </si>
  <si>
    <t>２３年度</t>
  </si>
  <si>
    <t>23年度</t>
  </si>
  <si>
    <t>23年度</t>
  </si>
  <si>
    <t>２４年度</t>
  </si>
  <si>
    <t>貸倒引当金戻入益</t>
  </si>
  <si>
    <t>２４年度</t>
  </si>
  <si>
    <t>貸倒引当金戻入益</t>
  </si>
  <si>
    <t>１９／３末</t>
  </si>
  <si>
    <t>２０年度末</t>
  </si>
  <si>
    <t>２１年度末</t>
  </si>
  <si>
    <t>２２年度末</t>
  </si>
  <si>
    <t>２３年度末</t>
  </si>
  <si>
    <t>２４年度末</t>
  </si>
  <si>
    <t>２０年度末</t>
  </si>
  <si>
    <t>２１年度末</t>
  </si>
  <si>
    <t>２２年度末</t>
  </si>
  <si>
    <t>２３年度末</t>
  </si>
  <si>
    <t>１９年度末</t>
  </si>
  <si>
    <t>２４年度末</t>
  </si>
  <si>
    <t>１９年度末</t>
  </si>
  <si>
    <t>２０年度末</t>
  </si>
  <si>
    <t>２２年度末</t>
  </si>
  <si>
    <t>２３年度末</t>
  </si>
  <si>
    <t>２４年度末</t>
  </si>
  <si>
    <t>２1年度末</t>
  </si>
  <si>
    <t>24年度</t>
  </si>
  <si>
    <t>20年度末</t>
  </si>
  <si>
    <t>21年度末</t>
  </si>
  <si>
    <t>22年度末</t>
  </si>
  <si>
    <t>23年度末</t>
  </si>
  <si>
    <t>24年度末</t>
  </si>
  <si>
    <t>19年度末</t>
  </si>
  <si>
    <t>20年度末</t>
  </si>
  <si>
    <t>21年度末</t>
  </si>
  <si>
    <t>22年度末</t>
  </si>
  <si>
    <t>23年度末</t>
  </si>
  <si>
    <t>24年度末</t>
  </si>
  <si>
    <t>前年比</t>
  </si>
  <si>
    <t>※リスク・アセット算出方法　　</t>
  </si>
  <si>
    <t>20年度末</t>
  </si>
  <si>
    <t>21年度末</t>
  </si>
  <si>
    <t>22年度末</t>
  </si>
  <si>
    <t>23年度末</t>
  </si>
  <si>
    <t>19年度末</t>
  </si>
  <si>
    <t>24年度末</t>
  </si>
  <si>
    <t>24年度</t>
  </si>
  <si>
    <t>２４年度</t>
  </si>
  <si>
    <t>２０年度</t>
  </si>
  <si>
    <t>２１年度</t>
  </si>
  <si>
    <t>２２年度</t>
  </si>
  <si>
    <t>２３年度</t>
  </si>
  <si>
    <t>２５年度</t>
  </si>
  <si>
    <t>２５年度</t>
  </si>
  <si>
    <t>リース債務</t>
  </si>
  <si>
    <t>２５年度末</t>
  </si>
  <si>
    <t>２５年度末</t>
  </si>
  <si>
    <t>２５年度末</t>
  </si>
  <si>
    <t>25年度</t>
  </si>
  <si>
    <t>25年度末</t>
  </si>
  <si>
    <t>【バーゼルⅢ基準】</t>
  </si>
  <si>
    <t>（単位：億円、％）</t>
  </si>
  <si>
    <t>25年度末</t>
  </si>
  <si>
    <t>（ハ／ニ）</t>
  </si>
  <si>
    <t>コア資本に係る基礎項目</t>
  </si>
  <si>
    <t>（イ）</t>
  </si>
  <si>
    <t>一般貸倒引当金</t>
  </si>
  <si>
    <t>うち自己資本への算入額</t>
  </si>
  <si>
    <t>負債性資本調達手段等</t>
  </si>
  <si>
    <t>コア資本に係る調整項目</t>
  </si>
  <si>
    <t>（ロ）</t>
  </si>
  <si>
    <t>無形固定資産の合計額</t>
  </si>
  <si>
    <t>前払年金費用の額</t>
  </si>
  <si>
    <t>自己資本の額（イ　-　ロ）</t>
  </si>
  <si>
    <t>（ハ）</t>
  </si>
  <si>
    <t>リスク・アセットの合計額</t>
  </si>
  <si>
    <t>（ニ）</t>
  </si>
  <si>
    <t>信用リスク・アセットの合計額</t>
  </si>
  <si>
    <t>総所要自己資本額（二×4％）</t>
  </si>
  <si>
    <t>25年度末</t>
  </si>
  <si>
    <t>25年度</t>
  </si>
  <si>
    <t>２５年度</t>
  </si>
  <si>
    <t>-</t>
  </si>
  <si>
    <t>２６年度</t>
  </si>
  <si>
    <t>自己保有普通株式等の額</t>
  </si>
  <si>
    <t>26年度末</t>
  </si>
  <si>
    <t>【バーゼルⅡ基準】</t>
  </si>
  <si>
    <t>償却債権取立益</t>
  </si>
  <si>
    <t>28年度末</t>
  </si>
  <si>
    <t>(単位：百万円、％)</t>
  </si>
  <si>
    <t>開示債権残高（A）</t>
  </si>
  <si>
    <t>保全率（B／A）  （％）</t>
  </si>
  <si>
    <t>開示債権比率 A/B</t>
  </si>
  <si>
    <t>破産更生等債権</t>
  </si>
  <si>
    <t>危険債権</t>
  </si>
  <si>
    <t>要管理債権</t>
  </si>
  <si>
    <t>〇</t>
  </si>
  <si>
    <t>１３年度</t>
  </si>
  <si>
    <t>-</t>
  </si>
  <si>
    <t>2014年度</t>
  </si>
  <si>
    <t>2015年度</t>
  </si>
  <si>
    <t>2016年度</t>
  </si>
  <si>
    <t>2017年度</t>
  </si>
  <si>
    <t>2018年度</t>
  </si>
  <si>
    <t>2014年度</t>
  </si>
  <si>
    <t>2015年度</t>
  </si>
  <si>
    <t>2016年度</t>
  </si>
  <si>
    <t>2017年度</t>
  </si>
  <si>
    <t>2018年度</t>
  </si>
  <si>
    <t>2014年度末</t>
  </si>
  <si>
    <t>2015年度末</t>
  </si>
  <si>
    <t>2016年度末</t>
  </si>
  <si>
    <t>2017年度末</t>
  </si>
  <si>
    <t>2018年度末</t>
  </si>
  <si>
    <t>2014年度末</t>
  </si>
  <si>
    <t>2015年度末</t>
  </si>
  <si>
    <t>2016年度末</t>
  </si>
  <si>
    <t>2017年度末</t>
  </si>
  <si>
    <t>2018年度末</t>
  </si>
  <si>
    <t>2014年度末</t>
  </si>
  <si>
    <t>2015年度末</t>
  </si>
  <si>
    <t>2016年度末</t>
  </si>
  <si>
    <t>2017年度末</t>
  </si>
  <si>
    <t>１４年度</t>
  </si>
  <si>
    <t>１５年度</t>
  </si>
  <si>
    <t>2018年度末</t>
  </si>
  <si>
    <t>2014年度</t>
  </si>
  <si>
    <t>2015年度</t>
  </si>
  <si>
    <t>2016年度</t>
  </si>
  <si>
    <t>2017年度</t>
  </si>
  <si>
    <t>2018年度</t>
  </si>
  <si>
    <t>2014年度末</t>
  </si>
  <si>
    <t>2015年度末</t>
  </si>
  <si>
    <t>2016年度末</t>
  </si>
  <si>
    <t>2017年度末</t>
  </si>
  <si>
    <t>2018年度末</t>
  </si>
  <si>
    <t>2014年度末</t>
  </si>
  <si>
    <t>2015年度末</t>
  </si>
  <si>
    <t>2016年度末</t>
  </si>
  <si>
    <t>2017年度末</t>
  </si>
  <si>
    <t>2018年度末</t>
  </si>
  <si>
    <t>2014年度</t>
  </si>
  <si>
    <t>　信用リスク：標準的手法　　オペレーショナル・リスク：粗利益配分手法</t>
  </si>
  <si>
    <t>2019年度</t>
  </si>
  <si>
    <t>2019年度</t>
  </si>
  <si>
    <t>2019年度</t>
  </si>
  <si>
    <t>2019年度末</t>
  </si>
  <si>
    <t>2019年度末</t>
  </si>
  <si>
    <t>2015年度</t>
  </si>
  <si>
    <t>2016年度</t>
  </si>
  <si>
    <t>2017年度</t>
  </si>
  <si>
    <t>2018年度</t>
  </si>
  <si>
    <t>2019年度</t>
  </si>
  <si>
    <t>2019年度末</t>
  </si>
  <si>
    <t>2019年度</t>
  </si>
  <si>
    <t>2019年度末</t>
  </si>
  <si>
    <t>-</t>
  </si>
  <si>
    <t>2019年度末</t>
  </si>
  <si>
    <t>2020年度</t>
  </si>
  <si>
    <t>連結子会社　６社</t>
  </si>
  <si>
    <t xml:space="preserve"> ・いわぎんビジネスサービス株式会社　　・いわぎんリース・データ株式会社　　・株式会社いわぎんディーシーカード　　
 ・株式会社いわぎんクレジットサービス 　・いわぎんコンサルティング株式会社　　・manordaいわて株式会社</t>
  </si>
  <si>
    <t>2020年度</t>
  </si>
  <si>
    <t>2020年度末</t>
  </si>
  <si>
    <t>2020年度末</t>
  </si>
  <si>
    <t>2020年度</t>
  </si>
  <si>
    <t>（単位：百万円、％）</t>
  </si>
  <si>
    <t>（単位：百万円、％）</t>
  </si>
  <si>
    <t>2020年度末</t>
  </si>
  <si>
    <t>2020年度</t>
  </si>
  <si>
    <t>2020年度末</t>
  </si>
  <si>
    <t>-</t>
  </si>
  <si>
    <t>2020年度末</t>
  </si>
  <si>
    <t>■ 時価及び評価差額（2020年度末）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</si>
</sst>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;&quot;△ &quot;0.00"/>
    <numFmt numFmtId="178" formatCode="#,##0.00;&quot;△ &quot;#,##0.00"/>
    <numFmt numFmtId="179" formatCode="0.0_);[Red]\(0.0\)"/>
    <numFmt numFmtId="180" formatCode="_ * #,##0.0_ ;_ * \-#,##0.0_ ;_ * &quot;-&quot;?_ ;_ @_ "/>
    <numFmt numFmtId="181" formatCode="\(#,##0.0\);[Red]\(\-#,##0.0\)"/>
    <numFmt numFmtId="182" formatCode="#,##0.0;&quot;△ &quot;#,##0.0"/>
    <numFmt numFmtId="183" formatCode="\(\ #,##0.0\);[Red]\-#,##0.0"/>
    <numFmt numFmtId="184" formatCode="\(\ #,##0.0\);&quot;(△ &quot;#,##0.0\)"/>
    <numFmt numFmtId="185" formatCode="#,##0.0\ ;&quot;△ &quot;#,##0.0\ "/>
    <numFmt numFmtId="186" formatCode="0.00%;&quot;△&quot;0.00%"/>
    <numFmt numFmtId="187" formatCode="0.0"/>
    <numFmt numFmtId="188" formatCode="0.000;&quot;△ &quot;0.000"/>
    <numFmt numFmtId="189" formatCode="#,##0.000;&quot;△ &quot;#,##0.000"/>
    <numFmt numFmtId="190" formatCode="0.0;&quot;△ &quot;0.0"/>
    <numFmt numFmtId="191" formatCode="#,##0.000;[Red]\-#,##0.000"/>
    <numFmt numFmtId="192" formatCode="#,##0.0_);\(\ #,##0.0\)"/>
    <numFmt numFmtId="193" formatCode="0.00_ "/>
    <numFmt numFmtId="194" formatCode="#,##0.0"/>
    <numFmt numFmtId="195" formatCode="#,##0.0_ "/>
    <numFmt numFmtId="196" formatCode="0.00_);[Red]\(0.00\)"/>
    <numFmt numFmtId="197" formatCode="#,##0.0;[Red]\-#,##0.0"/>
    <numFmt numFmtId="198" formatCode="_ * #,##0.0_ ;_ * \-#,##0.0_ ;_ * &quot;-&quot;_ ;_ @_ "/>
    <numFmt numFmtId="199" formatCode="_ * #,##0.00_ ;_ * \-#,##0.00_ ;_ * &quot;-&quot;_ ;_ @_ "/>
    <numFmt numFmtId="200" formatCode="#,##0_ "/>
    <numFmt numFmtId="201" formatCode="#,##0.00_ ;[Red]\-#,##0.00\ "/>
    <numFmt numFmtId="202" formatCode="0_ "/>
    <numFmt numFmtId="203" formatCode="0.00;&quot;△　 &quot;0.00"/>
    <numFmt numFmtId="204" formatCode="0;&quot;△ &quot;0"/>
    <numFmt numFmtId="205" formatCode="#,##0.00_ "/>
    <numFmt numFmtId="206" formatCode="#,##0.0000;&quot;△ &quot;#,##0.0000"/>
    <numFmt numFmtId="207" formatCode="0.0_ "/>
    <numFmt numFmtId="208" formatCode="[&lt;=999]000;[&lt;=9999]000\-00;000\-0000"/>
    <numFmt numFmtId="209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76" fontId="3" fillId="0" borderId="16" xfId="49" applyNumberFormat="1" applyFont="1" applyBorder="1" applyAlignment="1">
      <alignment vertical="center"/>
    </xf>
    <xf numFmtId="176" fontId="3" fillId="0" borderId="13" xfId="49" applyNumberFormat="1" applyFont="1" applyBorder="1" applyAlignment="1">
      <alignment vertical="center"/>
    </xf>
    <xf numFmtId="176" fontId="3" fillId="0" borderId="14" xfId="49" applyNumberFormat="1" applyFont="1" applyBorder="1" applyAlignment="1">
      <alignment vertical="center"/>
    </xf>
    <xf numFmtId="176" fontId="3" fillId="0" borderId="10" xfId="49" applyNumberFormat="1" applyFont="1" applyBorder="1" applyAlignment="1">
      <alignment vertical="center"/>
    </xf>
    <xf numFmtId="176" fontId="3" fillId="0" borderId="17" xfId="49" applyNumberFormat="1" applyFont="1" applyBorder="1" applyAlignment="1">
      <alignment vertical="center"/>
    </xf>
    <xf numFmtId="176" fontId="3" fillId="0" borderId="18" xfId="49" applyNumberFormat="1" applyFont="1" applyBorder="1" applyAlignment="1">
      <alignment vertical="center"/>
    </xf>
    <xf numFmtId="176" fontId="3" fillId="0" borderId="16" xfId="49" applyNumberFormat="1" applyFont="1" applyBorder="1" applyAlignment="1" quotePrefix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2" fontId="3" fillId="0" borderId="12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2" fontId="3" fillId="0" borderId="13" xfId="0" applyNumberFormat="1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 horizontal="left" vertical="center"/>
    </xf>
    <xf numFmtId="0" fontId="3" fillId="0" borderId="23" xfId="0" applyFont="1" applyBorder="1" applyAlignment="1">
      <alignment horizontal="right" vertical="center"/>
    </xf>
    <xf numFmtId="38" fontId="3" fillId="0" borderId="13" xfId="49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13" xfId="49" applyFont="1" applyBorder="1" applyAlignment="1">
      <alignment horizontal="right" vertical="center"/>
    </xf>
    <xf numFmtId="176" fontId="3" fillId="0" borderId="13" xfId="49" applyNumberFormat="1" applyFont="1" applyBorder="1" applyAlignment="1">
      <alignment horizontal="right" vertical="center"/>
    </xf>
    <xf numFmtId="38" fontId="3" fillId="0" borderId="17" xfId="49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176" fontId="3" fillId="0" borderId="0" xfId="0" applyNumberFormat="1" applyFont="1" applyAlignment="1">
      <alignment/>
    </xf>
    <xf numFmtId="176" fontId="3" fillId="0" borderId="20" xfId="49" applyNumberFormat="1" applyFont="1" applyBorder="1" applyAlignment="1">
      <alignment vertical="center"/>
    </xf>
    <xf numFmtId="176" fontId="3" fillId="0" borderId="23" xfId="49" applyNumberFormat="1" applyFon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38" fontId="3" fillId="0" borderId="0" xfId="49" applyFont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176" fontId="3" fillId="0" borderId="16" xfId="49" applyNumberFormat="1" applyFont="1" applyBorder="1" applyAlignment="1">
      <alignment horizontal="right" vertical="center"/>
    </xf>
    <xf numFmtId="40" fontId="3" fillId="0" borderId="12" xfId="49" applyNumberFormat="1" applyFont="1" applyBorder="1" applyAlignment="1">
      <alignment horizontal="right" vertical="center"/>
    </xf>
    <xf numFmtId="188" fontId="3" fillId="0" borderId="12" xfId="49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8" fontId="3" fillId="0" borderId="12" xfId="49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82" fontId="3" fillId="0" borderId="14" xfId="49" applyNumberFormat="1" applyFont="1" applyBorder="1" applyAlignment="1">
      <alignment vertical="center"/>
    </xf>
    <xf numFmtId="38" fontId="3" fillId="0" borderId="14" xfId="49" applyFont="1" applyBorder="1" applyAlignment="1">
      <alignment vertical="center"/>
    </xf>
    <xf numFmtId="0" fontId="3" fillId="0" borderId="25" xfId="0" applyFont="1" applyBorder="1" applyAlignment="1">
      <alignment vertical="center" shrinkToFit="1"/>
    </xf>
    <xf numFmtId="41" fontId="3" fillId="0" borderId="26" xfId="0" applyNumberFormat="1" applyFont="1" applyBorder="1" applyAlignment="1">
      <alignment horizontal="right" vertical="center"/>
    </xf>
    <xf numFmtId="41" fontId="3" fillId="0" borderId="27" xfId="0" applyNumberFormat="1" applyFont="1" applyFill="1" applyBorder="1" applyAlignment="1">
      <alignment vertical="center"/>
    </xf>
    <xf numFmtId="38" fontId="3" fillId="0" borderId="16" xfId="49" applyFont="1" applyBorder="1" applyAlignment="1">
      <alignment vertical="center"/>
    </xf>
    <xf numFmtId="182" fontId="3" fillId="0" borderId="16" xfId="49" applyNumberFormat="1" applyFont="1" applyBorder="1" applyAlignment="1">
      <alignment vertical="center"/>
    </xf>
    <xf numFmtId="190" fontId="3" fillId="0" borderId="13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25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176" fontId="3" fillId="0" borderId="34" xfId="0" applyNumberFormat="1" applyFont="1" applyBorder="1" applyAlignment="1">
      <alignment vertical="center"/>
    </xf>
    <xf numFmtId="176" fontId="3" fillId="0" borderId="31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41" fontId="3" fillId="0" borderId="31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18" xfId="49" applyNumberFormat="1" applyFont="1" applyBorder="1" applyAlignment="1">
      <alignment horizontal="right" vertical="center"/>
    </xf>
    <xf numFmtId="176" fontId="3" fillId="0" borderId="20" xfId="49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 shrinkToFit="1"/>
    </xf>
    <xf numFmtId="0" fontId="3" fillId="0" borderId="0" xfId="0" applyFont="1" applyAlignment="1">
      <alignment/>
    </xf>
    <xf numFmtId="49" fontId="3" fillId="0" borderId="13" xfId="0" applyNumberFormat="1" applyFont="1" applyBorder="1" applyAlignment="1">
      <alignment horizontal="center" vertical="center"/>
    </xf>
    <xf numFmtId="38" fontId="3" fillId="0" borderId="16" xfId="49" applyFont="1" applyBorder="1" applyAlignment="1">
      <alignment horizontal="right" vertical="center"/>
    </xf>
    <xf numFmtId="191" fontId="3" fillId="0" borderId="0" xfId="49" applyNumberFormat="1" applyFont="1" applyAlignment="1">
      <alignment horizontal="right" vertical="center"/>
    </xf>
    <xf numFmtId="38" fontId="3" fillId="0" borderId="13" xfId="49" applyFont="1" applyBorder="1" applyAlignment="1">
      <alignment vertical="center" shrinkToFit="1"/>
    </xf>
    <xf numFmtId="3" fontId="3" fillId="0" borderId="13" xfId="0" applyNumberFormat="1" applyFont="1" applyBorder="1" applyAlignment="1">
      <alignment vertical="center" shrinkToFit="1"/>
    </xf>
    <xf numFmtId="0" fontId="3" fillId="0" borderId="19" xfId="0" applyFont="1" applyBorder="1" applyAlignment="1">
      <alignment horizontal="right" vertical="center"/>
    </xf>
    <xf numFmtId="2" fontId="3" fillId="0" borderId="23" xfId="0" applyNumberFormat="1" applyFont="1" applyBorder="1" applyAlignment="1">
      <alignment vertical="center"/>
    </xf>
    <xf numFmtId="192" fontId="3" fillId="0" borderId="15" xfId="49" applyNumberFormat="1" applyFont="1" applyBorder="1" applyAlignment="1">
      <alignment vertical="top"/>
    </xf>
    <xf numFmtId="41" fontId="3" fillId="0" borderId="16" xfId="49" applyNumberFormat="1" applyFont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21" xfId="0" applyFont="1" applyBorder="1" applyAlignment="1">
      <alignment/>
    </xf>
    <xf numFmtId="38" fontId="3" fillId="0" borderId="0" xfId="0" applyNumberFormat="1" applyFont="1" applyAlignment="1">
      <alignment/>
    </xf>
    <xf numFmtId="176" fontId="3" fillId="0" borderId="21" xfId="49" applyNumberFormat="1" applyFont="1" applyBorder="1" applyAlignment="1">
      <alignment vertical="center"/>
    </xf>
    <xf numFmtId="41" fontId="3" fillId="0" borderId="13" xfId="49" applyNumberFormat="1" applyFont="1" applyBorder="1" applyAlignment="1">
      <alignment vertical="center"/>
    </xf>
    <xf numFmtId="0" fontId="3" fillId="0" borderId="20" xfId="49" applyNumberFormat="1" applyFont="1" applyBorder="1" applyAlignment="1">
      <alignment horizontal="right" vertical="center"/>
    </xf>
    <xf numFmtId="0" fontId="3" fillId="0" borderId="18" xfId="49" applyNumberFormat="1" applyFont="1" applyBorder="1" applyAlignment="1">
      <alignment horizontal="right" vertical="center"/>
    </xf>
    <xf numFmtId="0" fontId="3" fillId="0" borderId="24" xfId="49" applyNumberFormat="1" applyFont="1" applyBorder="1" applyAlignment="1">
      <alignment horizontal="right" vertical="center"/>
    </xf>
    <xf numFmtId="0" fontId="3" fillId="0" borderId="13" xfId="49" applyNumberFormat="1" applyFont="1" applyBorder="1" applyAlignment="1">
      <alignment horizontal="right" vertical="center"/>
    </xf>
    <xf numFmtId="0" fontId="3" fillId="0" borderId="21" xfId="49" applyNumberFormat="1" applyFont="1" applyBorder="1" applyAlignment="1">
      <alignment horizontal="right" vertical="center"/>
    </xf>
    <xf numFmtId="0" fontId="3" fillId="0" borderId="21" xfId="49" applyNumberFormat="1" applyFont="1" applyFill="1" applyBorder="1" applyAlignment="1">
      <alignment horizontal="right" vertical="center"/>
    </xf>
    <xf numFmtId="38" fontId="3" fillId="0" borderId="20" xfId="49" applyFont="1" applyBorder="1" applyAlignment="1">
      <alignment horizontal="right" vertical="center"/>
    </xf>
    <xf numFmtId="38" fontId="3" fillId="0" borderId="0" xfId="49" applyFont="1" applyAlignment="1">
      <alignment horizontal="right" vertical="center"/>
    </xf>
    <xf numFmtId="2" fontId="3" fillId="0" borderId="13" xfId="0" applyNumberFormat="1" applyFont="1" applyBorder="1" applyAlignment="1">
      <alignment vertical="center" shrinkToFit="1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2" fontId="3" fillId="0" borderId="38" xfId="0" applyNumberFormat="1" applyFont="1" applyBorder="1" applyAlignment="1">
      <alignment vertical="center"/>
    </xf>
    <xf numFmtId="40" fontId="3" fillId="0" borderId="13" xfId="49" applyNumberFormat="1" applyFont="1" applyBorder="1" applyAlignment="1">
      <alignment vertical="center"/>
    </xf>
    <xf numFmtId="40" fontId="3" fillId="0" borderId="13" xfId="49" applyNumberFormat="1" applyFont="1" applyBorder="1" applyAlignment="1">
      <alignment vertical="center" shrinkToFit="1"/>
    </xf>
    <xf numFmtId="0" fontId="3" fillId="0" borderId="12" xfId="0" applyFont="1" applyFill="1" applyBorder="1" applyAlignment="1">
      <alignment horizontal="center" vertical="center" shrinkToFit="1"/>
    </xf>
    <xf numFmtId="177" fontId="3" fillId="0" borderId="13" xfId="0" applyNumberFormat="1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1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3" xfId="0" applyFont="1" applyBorder="1" applyAlignment="1">
      <alignment horizontal="left" vertical="center" shrinkToFit="1"/>
    </xf>
    <xf numFmtId="193" fontId="3" fillId="0" borderId="13" xfId="42" applyNumberFormat="1" applyFont="1" applyFill="1" applyBorder="1" applyAlignment="1">
      <alignment vertical="center"/>
    </xf>
    <xf numFmtId="193" fontId="3" fillId="0" borderId="13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shrinkToFit="1"/>
    </xf>
    <xf numFmtId="0" fontId="3" fillId="0" borderId="19" xfId="0" applyFont="1" applyBorder="1" applyAlignment="1">
      <alignment horizontal="left" shrinkToFit="1"/>
    </xf>
    <xf numFmtId="0" fontId="3" fillId="0" borderId="15" xfId="0" applyFont="1" applyBorder="1" applyAlignment="1">
      <alignment horizontal="left" shrinkToFit="1"/>
    </xf>
    <xf numFmtId="0" fontId="3" fillId="0" borderId="1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38" fontId="3" fillId="0" borderId="13" xfId="49" applyFont="1" applyFill="1" applyBorder="1" applyAlignment="1">
      <alignment horizontal="right" vertical="center"/>
    </xf>
    <xf numFmtId="194" fontId="3" fillId="0" borderId="13" xfId="0" applyNumberFormat="1" applyFont="1" applyBorder="1" applyAlignment="1">
      <alignment vertical="center" shrinkToFit="1"/>
    </xf>
    <xf numFmtId="40" fontId="3" fillId="0" borderId="12" xfId="49" applyNumberFormat="1" applyFont="1" applyBorder="1" applyAlignment="1">
      <alignment vertical="center"/>
    </xf>
    <xf numFmtId="41" fontId="3" fillId="0" borderId="27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91" fontId="3" fillId="0" borderId="0" xfId="49" applyNumberFormat="1" applyFont="1" applyAlignment="1">
      <alignment vertical="center"/>
    </xf>
    <xf numFmtId="40" fontId="3" fillId="0" borderId="21" xfId="49" applyNumberFormat="1" applyFont="1" applyBorder="1" applyAlignment="1">
      <alignment vertical="center"/>
    </xf>
    <xf numFmtId="41" fontId="3" fillId="0" borderId="25" xfId="0" applyNumberFormat="1" applyFont="1" applyBorder="1" applyAlignment="1">
      <alignment horizontal="right" vertical="center"/>
    </xf>
    <xf numFmtId="41" fontId="3" fillId="0" borderId="29" xfId="0" applyNumberFormat="1" applyFont="1" applyBorder="1" applyAlignment="1">
      <alignment vertical="center"/>
    </xf>
    <xf numFmtId="176" fontId="3" fillId="0" borderId="20" xfId="49" applyNumberFormat="1" applyFont="1" applyFill="1" applyBorder="1" applyAlignment="1">
      <alignment vertical="center"/>
    </xf>
    <xf numFmtId="176" fontId="3" fillId="0" borderId="16" xfId="49" applyNumberFormat="1" applyFont="1" applyFill="1" applyBorder="1" applyAlignment="1" quotePrefix="1">
      <alignment horizontal="right" vertical="center"/>
    </xf>
    <xf numFmtId="176" fontId="3" fillId="0" borderId="39" xfId="49" applyNumberFormat="1" applyFont="1" applyBorder="1" applyAlignment="1">
      <alignment vertical="center"/>
    </xf>
    <xf numFmtId="41" fontId="3" fillId="0" borderId="39" xfId="49" applyNumberFormat="1" applyFont="1" applyBorder="1" applyAlignment="1">
      <alignment horizontal="center" vertical="center"/>
    </xf>
    <xf numFmtId="38" fontId="3" fillId="0" borderId="39" xfId="49" applyFont="1" applyBorder="1" applyAlignment="1">
      <alignment horizontal="right" vertical="center"/>
    </xf>
    <xf numFmtId="176" fontId="3" fillId="0" borderId="39" xfId="49" applyNumberFormat="1" applyFont="1" applyFill="1" applyBorder="1" applyAlignment="1">
      <alignment vertical="center"/>
    </xf>
    <xf numFmtId="176" fontId="3" fillId="0" borderId="30" xfId="49" applyNumberFormat="1" applyFont="1" applyBorder="1" applyAlignment="1">
      <alignment vertical="center"/>
    </xf>
    <xf numFmtId="41" fontId="3" fillId="0" borderId="39" xfId="49" applyNumberFormat="1" applyFont="1" applyBorder="1" applyAlignment="1">
      <alignment vertical="center"/>
    </xf>
    <xf numFmtId="0" fontId="3" fillId="0" borderId="16" xfId="0" applyFont="1" applyBorder="1" applyAlignment="1">
      <alignment vertical="center" shrinkToFit="1"/>
    </xf>
    <xf numFmtId="41" fontId="3" fillId="0" borderId="16" xfId="0" applyNumberFormat="1" applyFont="1" applyBorder="1" applyAlignment="1">
      <alignment vertical="center"/>
    </xf>
    <xf numFmtId="0" fontId="3" fillId="0" borderId="28" xfId="0" applyFont="1" applyBorder="1" applyAlignment="1">
      <alignment horizontal="left" vertical="center"/>
    </xf>
    <xf numFmtId="41" fontId="3" fillId="0" borderId="39" xfId="49" applyNumberFormat="1" applyFont="1" applyFill="1" applyBorder="1" applyAlignment="1">
      <alignment vertical="center"/>
    </xf>
    <xf numFmtId="41" fontId="3" fillId="0" borderId="13" xfId="49" applyNumberFormat="1" applyFont="1" applyBorder="1" applyAlignment="1">
      <alignment vertical="center" shrinkToFit="1"/>
    </xf>
    <xf numFmtId="41" fontId="3" fillId="0" borderId="13" xfId="0" applyNumberFormat="1" applyFont="1" applyBorder="1" applyAlignment="1">
      <alignment vertical="center" shrinkToFit="1"/>
    </xf>
    <xf numFmtId="178" fontId="3" fillId="0" borderId="13" xfId="0" applyNumberFormat="1" applyFont="1" applyBorder="1" applyAlignment="1">
      <alignment vertical="center"/>
    </xf>
    <xf numFmtId="178" fontId="3" fillId="0" borderId="12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top"/>
    </xf>
    <xf numFmtId="176" fontId="3" fillId="0" borderId="12" xfId="0" applyNumberFormat="1" applyFont="1" applyBorder="1" applyAlignment="1">
      <alignment vertical="center"/>
    </xf>
    <xf numFmtId="41" fontId="3" fillId="0" borderId="13" xfId="0" applyNumberFormat="1" applyFont="1" applyBorder="1" applyAlignment="1">
      <alignment vertical="center"/>
    </xf>
    <xf numFmtId="0" fontId="3" fillId="0" borderId="20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176" fontId="3" fillId="0" borderId="16" xfId="49" applyNumberFormat="1" applyFont="1" applyBorder="1" applyAlignment="1">
      <alignment vertical="top"/>
    </xf>
    <xf numFmtId="41" fontId="3" fillId="0" borderId="23" xfId="49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41" fontId="3" fillId="0" borderId="20" xfId="49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41" fontId="3" fillId="0" borderId="39" xfId="49" applyNumberFormat="1" applyFont="1" applyFill="1" applyBorder="1" applyAlignment="1">
      <alignment horizontal="right" vertical="center"/>
    </xf>
    <xf numFmtId="176" fontId="3" fillId="0" borderId="10" xfId="49" applyNumberFormat="1" applyFont="1" applyFill="1" applyBorder="1" applyAlignment="1">
      <alignment vertical="center"/>
    </xf>
    <xf numFmtId="41" fontId="3" fillId="0" borderId="16" xfId="0" applyNumberFormat="1" applyFont="1" applyBorder="1" applyAlignment="1">
      <alignment horizontal="right" vertical="center"/>
    </xf>
    <xf numFmtId="176" fontId="3" fillId="0" borderId="29" xfId="0" applyNumberFormat="1" applyFont="1" applyFill="1" applyBorder="1" applyAlignment="1">
      <alignment vertical="center"/>
    </xf>
    <xf numFmtId="202" fontId="3" fillId="0" borderId="16" xfId="49" applyNumberFormat="1" applyFont="1" applyBorder="1" applyAlignment="1">
      <alignment vertical="center"/>
    </xf>
    <xf numFmtId="179" fontId="3" fillId="0" borderId="13" xfId="42" applyNumberFormat="1" applyFont="1" applyBorder="1" applyAlignment="1">
      <alignment vertical="center"/>
    </xf>
    <xf numFmtId="194" fontId="3" fillId="0" borderId="13" xfId="0" applyNumberFormat="1" applyFont="1" applyBorder="1" applyAlignment="1">
      <alignment vertical="center"/>
    </xf>
    <xf numFmtId="176" fontId="3" fillId="0" borderId="22" xfId="49" applyNumberFormat="1" applyFont="1" applyBorder="1" applyAlignment="1">
      <alignment vertical="center"/>
    </xf>
    <xf numFmtId="176" fontId="3" fillId="0" borderId="21" xfId="49" applyNumberFormat="1" applyFont="1" applyFill="1" applyBorder="1" applyAlignment="1" quotePrefix="1">
      <alignment horizontal="right" vertical="center"/>
    </xf>
    <xf numFmtId="176" fontId="3" fillId="0" borderId="40" xfId="49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39" xfId="49" applyNumberFormat="1" applyFont="1" applyFill="1" applyBorder="1" applyAlignment="1">
      <alignment horizontal="right" vertical="center"/>
    </xf>
    <xf numFmtId="176" fontId="3" fillId="0" borderId="18" xfId="49" applyNumberFormat="1" applyFont="1" applyFill="1" applyBorder="1" applyAlignment="1">
      <alignment vertical="center"/>
    </xf>
    <xf numFmtId="176" fontId="3" fillId="0" borderId="20" xfId="49" applyNumberFormat="1" applyFont="1" applyFill="1" applyBorder="1" applyAlignment="1" quotePrefix="1">
      <alignment horizontal="right" vertical="center"/>
    </xf>
    <xf numFmtId="182" fontId="3" fillId="0" borderId="13" xfId="49" applyNumberFormat="1" applyFont="1" applyBorder="1" applyAlignment="1">
      <alignment vertical="center"/>
    </xf>
    <xf numFmtId="187" fontId="3" fillId="0" borderId="13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187" fontId="3" fillId="0" borderId="13" xfId="0" applyNumberFormat="1" applyFont="1" applyBorder="1" applyAlignment="1">
      <alignment vertical="center" shrinkToFit="1"/>
    </xf>
    <xf numFmtId="177" fontId="3" fillId="0" borderId="13" xfId="0" applyNumberFormat="1" applyFont="1" applyFill="1" applyBorder="1" applyAlignment="1">
      <alignment vertical="center"/>
    </xf>
    <xf numFmtId="2" fontId="3" fillId="0" borderId="13" xfId="0" applyNumberFormat="1" applyFont="1" applyFill="1" applyBorder="1" applyAlignment="1">
      <alignment vertical="center"/>
    </xf>
    <xf numFmtId="38" fontId="3" fillId="0" borderId="13" xfId="49" applyFont="1" applyFill="1" applyBorder="1" applyAlignment="1">
      <alignment vertical="center"/>
    </xf>
    <xf numFmtId="0" fontId="3" fillId="0" borderId="21" xfId="0" applyFont="1" applyBorder="1" applyAlignment="1">
      <alignment horizontal="centerContinuous" vertical="center"/>
    </xf>
    <xf numFmtId="41" fontId="3" fillId="33" borderId="31" xfId="0" applyNumberFormat="1" applyFont="1" applyFill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41" fontId="3" fillId="0" borderId="10" xfId="49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42" fontId="3" fillId="0" borderId="16" xfId="49" applyNumberFormat="1" applyFont="1" applyBorder="1" applyAlignment="1">
      <alignment horizontal="right" vertical="top"/>
    </xf>
    <xf numFmtId="204" fontId="3" fillId="0" borderId="23" xfId="49" applyNumberFormat="1" applyFont="1" applyBorder="1" applyAlignment="1">
      <alignment horizontal="right" vertical="center"/>
    </xf>
    <xf numFmtId="204" fontId="3" fillId="0" borderId="13" xfId="49" applyNumberFormat="1" applyFont="1" applyBorder="1" applyAlignment="1">
      <alignment horizontal="right" vertical="center"/>
    </xf>
    <xf numFmtId="41" fontId="3" fillId="0" borderId="24" xfId="49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right"/>
    </xf>
    <xf numFmtId="176" fontId="3" fillId="0" borderId="33" xfId="0" applyNumberFormat="1" applyFont="1" applyBorder="1" applyAlignment="1">
      <alignment vertical="center"/>
    </xf>
    <xf numFmtId="41" fontId="3" fillId="33" borderId="29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horizontal="right"/>
    </xf>
    <xf numFmtId="176" fontId="3" fillId="0" borderId="41" xfId="49" applyNumberFormat="1" applyFont="1" applyBorder="1" applyAlignment="1">
      <alignment vertical="center"/>
    </xf>
    <xf numFmtId="176" fontId="3" fillId="0" borderId="41" xfId="49" applyNumberFormat="1" applyFont="1" applyBorder="1" applyAlignment="1">
      <alignment horizontal="right" vertical="center"/>
    </xf>
    <xf numFmtId="41" fontId="3" fillId="0" borderId="26" xfId="0" applyNumberFormat="1" applyFont="1" applyBorder="1" applyAlignment="1">
      <alignment vertical="center"/>
    </xf>
    <xf numFmtId="41" fontId="3" fillId="0" borderId="23" xfId="0" applyNumberFormat="1" applyFont="1" applyBorder="1" applyAlignment="1">
      <alignment vertical="center"/>
    </xf>
    <xf numFmtId="176" fontId="3" fillId="0" borderId="12" xfId="49" applyNumberFormat="1" applyFont="1" applyBorder="1" applyAlignment="1">
      <alignment vertical="center"/>
    </xf>
    <xf numFmtId="41" fontId="3" fillId="0" borderId="10" xfId="49" applyNumberFormat="1" applyFont="1" applyFill="1" applyBorder="1" applyAlignment="1">
      <alignment horizontal="right" vertical="center"/>
    </xf>
    <xf numFmtId="190" fontId="3" fillId="0" borderId="17" xfId="0" applyNumberFormat="1" applyFont="1" applyBorder="1" applyAlignment="1">
      <alignment vertical="center"/>
    </xf>
    <xf numFmtId="190" fontId="3" fillId="0" borderId="12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191" fontId="3" fillId="0" borderId="0" xfId="0" applyNumberFormat="1" applyFont="1" applyAlignment="1">
      <alignment/>
    </xf>
    <xf numFmtId="176" fontId="3" fillId="0" borderId="15" xfId="49" applyNumberFormat="1" applyFont="1" applyBorder="1" applyAlignment="1">
      <alignment horizontal="right" vertical="center"/>
    </xf>
    <xf numFmtId="41" fontId="3" fillId="0" borderId="15" xfId="49" applyNumberFormat="1" applyFont="1" applyBorder="1" applyAlignment="1">
      <alignment horizontal="right" vertical="center"/>
    </xf>
    <xf numFmtId="41" fontId="3" fillId="0" borderId="13" xfId="49" applyNumberFormat="1" applyFont="1" applyBorder="1" applyAlignment="1">
      <alignment horizontal="right" vertical="center"/>
    </xf>
    <xf numFmtId="176" fontId="3" fillId="0" borderId="14" xfId="49" applyNumberFormat="1" applyFont="1" applyBorder="1" applyAlignment="1">
      <alignment horizontal="right" vertical="center"/>
    </xf>
    <xf numFmtId="189" fontId="3" fillId="0" borderId="13" xfId="49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178" fontId="3" fillId="0" borderId="12" xfId="49" applyNumberFormat="1" applyFont="1" applyBorder="1" applyAlignment="1">
      <alignment horizontal="right" vertical="center"/>
    </xf>
    <xf numFmtId="0" fontId="3" fillId="0" borderId="19" xfId="0" applyFont="1" applyFill="1" applyBorder="1" applyAlignment="1">
      <alignment horizontal="left" vertical="center"/>
    </xf>
    <xf numFmtId="38" fontId="3" fillId="0" borderId="19" xfId="49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176" fontId="3" fillId="0" borderId="15" xfId="49" applyNumberFormat="1" applyFont="1" applyBorder="1" applyAlignment="1">
      <alignment vertical="center"/>
    </xf>
    <xf numFmtId="0" fontId="3" fillId="0" borderId="21" xfId="0" applyFont="1" applyFill="1" applyBorder="1" applyAlignment="1">
      <alignment horizontal="right" vertical="center"/>
    </xf>
    <xf numFmtId="2" fontId="3" fillId="0" borderId="15" xfId="0" applyNumberFormat="1" applyFont="1" applyBorder="1" applyAlignment="1">
      <alignment vertical="center" shrinkToFit="1"/>
    </xf>
    <xf numFmtId="177" fontId="3" fillId="0" borderId="15" xfId="0" applyNumberFormat="1" applyFont="1" applyBorder="1" applyAlignment="1">
      <alignment vertical="center" shrinkToFit="1"/>
    </xf>
    <xf numFmtId="38" fontId="3" fillId="0" borderId="38" xfId="49" applyFont="1" applyBorder="1" applyAlignment="1">
      <alignment vertical="center" shrinkToFit="1"/>
    </xf>
    <xf numFmtId="2" fontId="3" fillId="0" borderId="42" xfId="0" applyNumberFormat="1" applyFont="1" applyBorder="1" applyAlignment="1">
      <alignment vertical="center" shrinkToFit="1"/>
    </xf>
    <xf numFmtId="38" fontId="3" fillId="0" borderId="12" xfId="49" applyFont="1" applyBorder="1" applyAlignment="1">
      <alignment vertical="center" shrinkToFit="1"/>
    </xf>
    <xf numFmtId="40" fontId="3" fillId="0" borderId="23" xfId="49" applyNumberFormat="1" applyFont="1" applyBorder="1" applyAlignment="1">
      <alignment vertical="center" shrinkToFit="1"/>
    </xf>
    <xf numFmtId="2" fontId="3" fillId="0" borderId="16" xfId="0" applyNumberFormat="1" applyFont="1" applyBorder="1" applyAlignment="1">
      <alignment vertical="center" shrinkToFit="1"/>
    </xf>
    <xf numFmtId="4" fontId="3" fillId="0" borderId="13" xfId="0" applyNumberFormat="1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205" fontId="3" fillId="0" borderId="13" xfId="0" applyNumberFormat="1" applyFont="1" applyBorder="1" applyAlignment="1">
      <alignment vertical="center"/>
    </xf>
    <xf numFmtId="193" fontId="3" fillId="0" borderId="13" xfId="0" applyNumberFormat="1" applyFont="1" applyFill="1" applyBorder="1" applyAlignment="1">
      <alignment vertical="center"/>
    </xf>
    <xf numFmtId="41" fontId="3" fillId="0" borderId="13" xfId="49" applyNumberFormat="1" applyFont="1" applyFill="1" applyBorder="1" applyAlignment="1">
      <alignment horizontal="right" vertical="center"/>
    </xf>
    <xf numFmtId="176" fontId="3" fillId="0" borderId="24" xfId="49" applyNumberFormat="1" applyFont="1" applyBorder="1" applyAlignment="1">
      <alignment horizontal="right" vertical="center"/>
    </xf>
    <xf numFmtId="176" fontId="3" fillId="0" borderId="13" xfId="49" applyNumberFormat="1" applyFont="1" applyFill="1" applyBorder="1" applyAlignment="1">
      <alignment horizontal="right" vertical="center"/>
    </xf>
    <xf numFmtId="41" fontId="3" fillId="0" borderId="28" xfId="0" applyNumberFormat="1" applyFont="1" applyBorder="1" applyAlignment="1">
      <alignment vertical="center"/>
    </xf>
    <xf numFmtId="41" fontId="3" fillId="0" borderId="18" xfId="0" applyNumberFormat="1" applyFont="1" applyBorder="1" applyAlignment="1">
      <alignment vertical="center"/>
    </xf>
    <xf numFmtId="41" fontId="3" fillId="0" borderId="18" xfId="0" applyNumberFormat="1" applyFont="1" applyBorder="1" applyAlignment="1">
      <alignment horizontal="right" vertical="center"/>
    </xf>
    <xf numFmtId="41" fontId="3" fillId="0" borderId="28" xfId="0" applyNumberFormat="1" applyFont="1" applyBorder="1" applyAlignment="1">
      <alignment horizontal="right" vertical="center"/>
    </xf>
    <xf numFmtId="176" fontId="3" fillId="0" borderId="43" xfId="49" applyNumberFormat="1" applyFont="1" applyBorder="1" applyAlignment="1">
      <alignment horizontal="right" vertical="center"/>
    </xf>
    <xf numFmtId="176" fontId="3" fillId="0" borderId="33" xfId="49" applyNumberFormat="1" applyFont="1" applyBorder="1" applyAlignment="1">
      <alignment vertical="center"/>
    </xf>
    <xf numFmtId="41" fontId="3" fillId="0" borderId="43" xfId="49" applyNumberFormat="1" applyFont="1" applyFill="1" applyBorder="1" applyAlignment="1">
      <alignment vertical="center"/>
    </xf>
    <xf numFmtId="41" fontId="3" fillId="0" borderId="43" xfId="49" applyNumberFormat="1" applyFont="1" applyFill="1" applyBorder="1" applyAlignment="1">
      <alignment horizontal="right" vertical="center"/>
    </xf>
    <xf numFmtId="176" fontId="3" fillId="0" borderId="43" xfId="49" applyNumberFormat="1" applyFont="1" applyFill="1" applyBorder="1" applyAlignment="1">
      <alignment horizontal="right" vertical="center"/>
    </xf>
    <xf numFmtId="176" fontId="3" fillId="0" borderId="33" xfId="49" applyNumberFormat="1" applyFont="1" applyFill="1" applyBorder="1" applyAlignment="1">
      <alignment horizontal="right" vertical="center"/>
    </xf>
    <xf numFmtId="176" fontId="0" fillId="0" borderId="15" xfId="0" applyNumberFormat="1" applyFont="1" applyBorder="1" applyAlignment="1">
      <alignment vertical="center" shrinkToFit="1"/>
    </xf>
    <xf numFmtId="2" fontId="0" fillId="0" borderId="15" xfId="0" applyNumberFormat="1" applyFont="1" applyBorder="1" applyAlignment="1">
      <alignment vertical="center" shrinkToFit="1"/>
    </xf>
    <xf numFmtId="176" fontId="0" fillId="0" borderId="15" xfId="0" applyNumberFormat="1" applyFont="1" applyBorder="1" applyAlignment="1">
      <alignment vertical="center" shrinkToFit="1"/>
    </xf>
    <xf numFmtId="178" fontId="0" fillId="0" borderId="12" xfId="0" applyNumberFormat="1" applyFont="1" applyBorder="1" applyAlignment="1">
      <alignment vertical="center" shrinkToFit="1"/>
    </xf>
    <xf numFmtId="177" fontId="0" fillId="0" borderId="15" xfId="0" applyNumberFormat="1" applyFont="1" applyBorder="1" applyAlignment="1">
      <alignment vertical="center" shrinkToFit="1"/>
    </xf>
    <xf numFmtId="176" fontId="0" fillId="0" borderId="42" xfId="0" applyNumberFormat="1" applyFont="1" applyBorder="1" applyAlignment="1">
      <alignment vertical="center" shrinkToFit="1"/>
    </xf>
    <xf numFmtId="2" fontId="0" fillId="0" borderId="42" xfId="0" applyNumberFormat="1" applyFont="1" applyBorder="1" applyAlignment="1">
      <alignment vertical="center" shrinkToFit="1"/>
    </xf>
    <xf numFmtId="176" fontId="0" fillId="0" borderId="42" xfId="0" applyNumberFormat="1" applyFont="1" applyBorder="1" applyAlignment="1">
      <alignment vertical="center" shrinkToFit="1"/>
    </xf>
    <xf numFmtId="178" fontId="0" fillId="0" borderId="35" xfId="0" applyNumberFormat="1" applyFont="1" applyBorder="1" applyAlignment="1">
      <alignment vertical="center" shrinkToFit="1"/>
    </xf>
    <xf numFmtId="176" fontId="0" fillId="0" borderId="13" xfId="49" applyNumberFormat="1" applyFont="1" applyBorder="1" applyAlignment="1">
      <alignment vertical="center" shrinkToFit="1"/>
    </xf>
    <xf numFmtId="40" fontId="0" fillId="0" borderId="16" xfId="49" applyNumberFormat="1" applyFont="1" applyBorder="1" applyAlignment="1">
      <alignment vertical="center" shrinkToFit="1"/>
    </xf>
    <xf numFmtId="41" fontId="0" fillId="0" borderId="13" xfId="0" applyNumberFormat="1" applyFont="1" applyBorder="1" applyAlignment="1">
      <alignment vertical="center" shrinkToFit="1"/>
    </xf>
    <xf numFmtId="176" fontId="0" fillId="0" borderId="13" xfId="0" applyNumberFormat="1" applyFont="1" applyBorder="1" applyAlignment="1">
      <alignment vertical="center" shrinkToFit="1"/>
    </xf>
    <xf numFmtId="176" fontId="0" fillId="0" borderId="13" xfId="0" applyNumberFormat="1" applyFont="1" applyBorder="1" applyAlignment="1">
      <alignment vertical="center" shrinkToFit="1"/>
    </xf>
    <xf numFmtId="4" fontId="0" fillId="0" borderId="13" xfId="0" applyNumberFormat="1" applyFont="1" applyBorder="1" applyAlignment="1">
      <alignment vertical="center" shrinkToFit="1"/>
    </xf>
    <xf numFmtId="178" fontId="0" fillId="0" borderId="13" xfId="0" applyNumberFormat="1" applyFont="1" applyBorder="1" applyAlignment="1">
      <alignment vertical="center" shrinkToFit="1"/>
    </xf>
    <xf numFmtId="38" fontId="0" fillId="0" borderId="14" xfId="49" applyFont="1" applyBorder="1" applyAlignment="1">
      <alignment vertical="center"/>
    </xf>
    <xf numFmtId="182" fontId="0" fillId="0" borderId="14" xfId="49" applyNumberFormat="1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7" xfId="49" applyFont="1" applyBorder="1" applyAlignment="1">
      <alignment horizontal="right" vertical="center"/>
    </xf>
    <xf numFmtId="38" fontId="0" fillId="0" borderId="16" xfId="49" applyFont="1" applyBorder="1" applyAlignment="1">
      <alignment vertical="center"/>
    </xf>
    <xf numFmtId="182" fontId="0" fillId="0" borderId="13" xfId="49" applyNumberFormat="1" applyFont="1" applyBorder="1" applyAlignment="1">
      <alignment vertical="center"/>
    </xf>
    <xf numFmtId="182" fontId="0" fillId="0" borderId="16" xfId="49" applyNumberFormat="1" applyFont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/>
    </xf>
    <xf numFmtId="38" fontId="3" fillId="0" borderId="12" xfId="49" applyFont="1" applyFill="1" applyBorder="1" applyAlignment="1">
      <alignment vertical="center"/>
    </xf>
    <xf numFmtId="178" fontId="3" fillId="0" borderId="23" xfId="0" applyNumberFormat="1" applyFont="1" applyBorder="1" applyAlignment="1">
      <alignment horizontal="right" vertical="center"/>
    </xf>
    <xf numFmtId="176" fontId="3" fillId="0" borderId="23" xfId="49" applyNumberFormat="1" applyFont="1" applyBorder="1" applyAlignment="1">
      <alignment horizontal="right" vertical="center"/>
    </xf>
    <xf numFmtId="178" fontId="3" fillId="0" borderId="16" xfId="0" applyNumberFormat="1" applyFont="1" applyBorder="1" applyAlignment="1">
      <alignment horizontal="right" vertical="center"/>
    </xf>
    <xf numFmtId="176" fontId="3" fillId="0" borderId="12" xfId="49" applyNumberFormat="1" applyFont="1" applyBorder="1" applyAlignment="1">
      <alignment horizontal="right" vertical="center"/>
    </xf>
    <xf numFmtId="41" fontId="3" fillId="0" borderId="16" xfId="49" applyNumberFormat="1" applyFont="1" applyBorder="1" applyAlignment="1">
      <alignment vertical="center"/>
    </xf>
    <xf numFmtId="176" fontId="3" fillId="0" borderId="17" xfId="49" applyNumberFormat="1" applyFont="1" applyBorder="1" applyAlignment="1">
      <alignment horizontal="right" vertical="center"/>
    </xf>
    <xf numFmtId="38" fontId="0" fillId="0" borderId="12" xfId="49" applyFont="1" applyBorder="1" applyAlignment="1">
      <alignment vertical="center"/>
    </xf>
    <xf numFmtId="176" fontId="0" fillId="0" borderId="12" xfId="49" applyNumberFormat="1" applyFont="1" applyBorder="1" applyAlignment="1">
      <alignment vertical="center"/>
    </xf>
    <xf numFmtId="193" fontId="0" fillId="0" borderId="13" xfId="42" applyNumberFormat="1" applyFont="1" applyFill="1" applyBorder="1" applyAlignment="1">
      <alignment vertical="center"/>
    </xf>
    <xf numFmtId="178" fontId="0" fillId="0" borderId="13" xfId="49" applyNumberFormat="1" applyFont="1" applyBorder="1" applyAlignment="1">
      <alignment vertical="center"/>
    </xf>
    <xf numFmtId="193" fontId="0" fillId="0" borderId="13" xfId="0" applyNumberFormat="1" applyFont="1" applyFill="1" applyBorder="1" applyAlignment="1">
      <alignment vertical="center"/>
    </xf>
    <xf numFmtId="178" fontId="0" fillId="0" borderId="13" xfId="49" applyNumberFormat="1" applyFont="1" applyBorder="1" applyAlignment="1">
      <alignment vertical="center"/>
    </xf>
    <xf numFmtId="176" fontId="0" fillId="0" borderId="13" xfId="49" applyNumberFormat="1" applyFont="1" applyBorder="1" applyAlignment="1">
      <alignment vertical="center"/>
    </xf>
    <xf numFmtId="179" fontId="0" fillId="0" borderId="13" xfId="42" applyNumberFormat="1" applyFont="1" applyBorder="1" applyAlignment="1">
      <alignment vertical="center"/>
    </xf>
    <xf numFmtId="180" fontId="0" fillId="0" borderId="13" xfId="49" applyNumberFormat="1" applyFont="1" applyBorder="1" applyAlignment="1">
      <alignment horizontal="right" vertical="center"/>
    </xf>
    <xf numFmtId="185" fontId="0" fillId="0" borderId="13" xfId="49" applyNumberFormat="1" applyFont="1" applyBorder="1" applyAlignment="1">
      <alignment horizontal="right" vertical="center"/>
    </xf>
    <xf numFmtId="0" fontId="0" fillId="0" borderId="21" xfId="0" applyFont="1" applyBorder="1" applyAlignment="1">
      <alignment/>
    </xf>
    <xf numFmtId="176" fontId="7" fillId="0" borderId="13" xfId="49" applyNumberFormat="1" applyFont="1" applyBorder="1" applyAlignment="1">
      <alignment horizontal="right" vertical="center"/>
    </xf>
    <xf numFmtId="182" fontId="7" fillId="0" borderId="13" xfId="49" applyNumberFormat="1" applyFont="1" applyBorder="1" applyAlignment="1">
      <alignment horizontal="right" vertical="center"/>
    </xf>
    <xf numFmtId="182" fontId="7" fillId="0" borderId="13" xfId="49" applyNumberFormat="1" applyFont="1" applyFill="1" applyBorder="1" applyAlignment="1">
      <alignment horizontal="right" vertical="center"/>
    </xf>
    <xf numFmtId="38" fontId="3" fillId="0" borderId="21" xfId="49" applyFont="1" applyFill="1" applyBorder="1" applyAlignment="1">
      <alignment horizontal="right" vertical="center"/>
    </xf>
    <xf numFmtId="176" fontId="3" fillId="0" borderId="21" xfId="49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0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3" fillId="0" borderId="18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202" fontId="3" fillId="0" borderId="20" xfId="0" applyNumberFormat="1" applyFont="1" applyBorder="1" applyAlignment="1">
      <alignment horizontal="center" vertical="center"/>
    </xf>
    <xf numFmtId="202" fontId="3" fillId="0" borderId="16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202" fontId="3" fillId="0" borderId="2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top" shrinkToFit="1"/>
    </xf>
    <xf numFmtId="0" fontId="3" fillId="0" borderId="19" xfId="0" applyFont="1" applyBorder="1" applyAlignment="1">
      <alignment vertical="top" shrinkToFit="1"/>
    </xf>
    <xf numFmtId="0" fontId="3" fillId="0" borderId="15" xfId="0" applyFont="1" applyBorder="1" applyAlignment="1">
      <alignment vertical="top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2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3" fillId="0" borderId="20" xfId="0" applyFont="1" applyBorder="1" applyAlignment="1">
      <alignment horizontal="left" vertical="top" shrinkToFit="1"/>
    </xf>
    <xf numFmtId="0" fontId="3" fillId="0" borderId="21" xfId="0" applyFont="1" applyBorder="1" applyAlignment="1">
      <alignment vertical="top" shrinkToFit="1"/>
    </xf>
    <xf numFmtId="0" fontId="3" fillId="0" borderId="16" xfId="0" applyFont="1" applyBorder="1" applyAlignment="1">
      <alignment vertical="top" shrinkToFit="1"/>
    </xf>
    <xf numFmtId="0" fontId="3" fillId="0" borderId="12" xfId="0" applyFont="1" applyBorder="1" applyAlignment="1" quotePrefix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vertical="center" shrinkToFit="1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shrinkToFit="1"/>
    </xf>
    <xf numFmtId="0" fontId="3" fillId="0" borderId="12" xfId="0" applyFont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371600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371600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371600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71450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1</xdr:col>
      <xdr:colOff>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71450" y="685800"/>
          <a:ext cx="0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3716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9525</xdr:rowOff>
    </xdr:from>
    <xdr:to>
      <xdr:col>4</xdr:col>
      <xdr:colOff>0</xdr:colOff>
      <xdr:row>15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371600" y="876300"/>
          <a:ext cx="0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Q33"/>
  <sheetViews>
    <sheetView tabSelected="1" view="pageBreakPreview" zoomScale="130" zoomScaleSheetLayoutView="130" zoomScalePageLayoutView="0" workbookViewId="0" topLeftCell="A1">
      <selection activeCell="Q6" sqref="Q6"/>
    </sheetView>
  </sheetViews>
  <sheetFormatPr defaultColWidth="9.00390625" defaultRowHeight="13.5"/>
  <cols>
    <col min="1" max="1" width="2.00390625" style="1" customWidth="1"/>
    <col min="2" max="2" width="24.00390625" style="1" customWidth="1"/>
    <col min="3" max="4" width="10.50390625" style="60" hidden="1" customWidth="1"/>
    <col min="5" max="8" width="9.00390625" style="1" hidden="1" customWidth="1"/>
    <col min="9" max="9" width="0" style="1" hidden="1" customWidth="1"/>
    <col min="10" max="11" width="10.125" style="1" hidden="1" customWidth="1"/>
    <col min="12" max="12" width="10.125" style="1" bestFit="1" customWidth="1"/>
    <col min="13" max="16" width="10.125" style="1" customWidth="1"/>
    <col min="17" max="16384" width="9.00390625" style="1" customWidth="1"/>
  </cols>
  <sheetData>
    <row r="1" ht="15" customHeight="1">
      <c r="A1" s="1" t="s">
        <v>142</v>
      </c>
    </row>
    <row r="2" ht="15" customHeight="1">
      <c r="Q2" s="7" t="s">
        <v>6</v>
      </c>
    </row>
    <row r="3" spans="1:17" ht="12">
      <c r="A3" s="343"/>
      <c r="B3" s="343"/>
      <c r="C3" s="348" t="s">
        <v>241</v>
      </c>
      <c r="D3" s="348" t="s">
        <v>242</v>
      </c>
      <c r="E3" s="348" t="s">
        <v>243</v>
      </c>
      <c r="F3" s="339" t="s">
        <v>245</v>
      </c>
      <c r="G3" s="339" t="s">
        <v>282</v>
      </c>
      <c r="H3" s="339" t="s">
        <v>286</v>
      </c>
      <c r="I3" s="339" t="s">
        <v>334</v>
      </c>
      <c r="J3" s="339" t="s">
        <v>381</v>
      </c>
      <c r="K3" s="339" t="s">
        <v>382</v>
      </c>
      <c r="L3" s="339" t="s">
        <v>383</v>
      </c>
      <c r="M3" s="339" t="s">
        <v>384</v>
      </c>
      <c r="N3" s="339" t="s">
        <v>385</v>
      </c>
      <c r="O3" s="339" t="s">
        <v>426</v>
      </c>
      <c r="P3" s="339" t="s">
        <v>440</v>
      </c>
      <c r="Q3" s="231"/>
    </row>
    <row r="4" spans="1:17" ht="12" customHeight="1">
      <c r="A4" s="343"/>
      <c r="B4" s="343"/>
      <c r="C4" s="349"/>
      <c r="D4" s="349"/>
      <c r="E4" s="349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5" t="s">
        <v>72</v>
      </c>
    </row>
    <row r="5" spans="1:17" ht="13.5" customHeight="1">
      <c r="A5" s="341" t="s">
        <v>73</v>
      </c>
      <c r="B5" s="342"/>
      <c r="C5" s="93">
        <v>36002</v>
      </c>
      <c r="D5" s="93">
        <v>23936</v>
      </c>
      <c r="E5" s="93">
        <v>37087</v>
      </c>
      <c r="F5" s="93">
        <v>37659</v>
      </c>
      <c r="G5" s="93">
        <v>39218</v>
      </c>
      <c r="H5" s="93">
        <v>37430</v>
      </c>
      <c r="I5" s="93">
        <v>38349</v>
      </c>
      <c r="J5" s="93">
        <v>37336</v>
      </c>
      <c r="K5" s="93">
        <v>36689</v>
      </c>
      <c r="L5" s="93">
        <v>33312</v>
      </c>
      <c r="M5" s="93">
        <v>32097</v>
      </c>
      <c r="N5" s="93">
        <v>32075</v>
      </c>
      <c r="O5" s="93">
        <v>31639</v>
      </c>
      <c r="P5" s="93">
        <v>30331</v>
      </c>
      <c r="Q5" s="93">
        <v>-1308</v>
      </c>
    </row>
    <row r="6" spans="1:17" ht="13.5" customHeight="1">
      <c r="A6" s="27" t="s">
        <v>74</v>
      </c>
      <c r="B6" s="23"/>
      <c r="C6" s="68">
        <v>39408</v>
      </c>
      <c r="D6" s="68">
        <v>39463</v>
      </c>
      <c r="E6" s="68">
        <v>38543</v>
      </c>
      <c r="F6" s="68">
        <v>38118</v>
      </c>
      <c r="G6" s="68">
        <v>38491</v>
      </c>
      <c r="H6" s="68">
        <v>37732</v>
      </c>
      <c r="I6" s="68">
        <v>38000</v>
      </c>
      <c r="J6" s="68">
        <v>36929</v>
      </c>
      <c r="K6" s="68">
        <v>36434</v>
      </c>
      <c r="L6" s="68">
        <v>34322</v>
      </c>
      <c r="M6" s="68">
        <v>33584</v>
      </c>
      <c r="N6" s="68">
        <v>33101</v>
      </c>
      <c r="O6" s="68">
        <v>32288</v>
      </c>
      <c r="P6" s="68">
        <v>30961</v>
      </c>
      <c r="Q6" s="68">
        <v>-1327</v>
      </c>
    </row>
    <row r="7" spans="1:17" ht="13.5" customHeight="1">
      <c r="A7" s="21"/>
      <c r="B7" s="94" t="s">
        <v>75</v>
      </c>
      <c r="C7" s="95">
        <v>35342</v>
      </c>
      <c r="D7" s="95">
        <v>35169</v>
      </c>
      <c r="E7" s="95">
        <v>34068</v>
      </c>
      <c r="F7" s="95">
        <v>34188</v>
      </c>
      <c r="G7" s="95">
        <v>34620</v>
      </c>
      <c r="H7" s="95">
        <v>34158</v>
      </c>
      <c r="I7" s="95">
        <v>33529</v>
      </c>
      <c r="J7" s="95">
        <v>32256</v>
      </c>
      <c r="K7" s="95">
        <v>32016</v>
      </c>
      <c r="L7" s="95">
        <v>30321</v>
      </c>
      <c r="M7" s="95">
        <v>29993</v>
      </c>
      <c r="N7" s="95">
        <v>29756</v>
      </c>
      <c r="O7" s="95">
        <v>29033</v>
      </c>
      <c r="P7" s="95">
        <v>27425</v>
      </c>
      <c r="Q7" s="95">
        <v>-1608</v>
      </c>
    </row>
    <row r="8" spans="1:17" ht="13.5" customHeight="1">
      <c r="A8" s="21"/>
      <c r="B8" s="96" t="s">
        <v>76</v>
      </c>
      <c r="C8" s="97">
        <v>4346</v>
      </c>
      <c r="D8" s="97">
        <v>3764</v>
      </c>
      <c r="E8" s="97">
        <v>3759</v>
      </c>
      <c r="F8" s="97">
        <v>3611</v>
      </c>
      <c r="G8" s="97">
        <v>3671</v>
      </c>
      <c r="H8" s="97">
        <v>4031</v>
      </c>
      <c r="I8" s="97">
        <v>4447</v>
      </c>
      <c r="J8" s="97">
        <v>4619</v>
      </c>
      <c r="K8" s="97">
        <v>4523</v>
      </c>
      <c r="L8" s="97">
        <v>3999</v>
      </c>
      <c r="M8" s="97">
        <v>3718</v>
      </c>
      <c r="N8" s="97">
        <v>3845</v>
      </c>
      <c r="O8" s="97">
        <v>3806</v>
      </c>
      <c r="P8" s="97">
        <v>3402</v>
      </c>
      <c r="Q8" s="97">
        <v>-404</v>
      </c>
    </row>
    <row r="9" spans="1:17" ht="13.5" customHeight="1">
      <c r="A9" s="21"/>
      <c r="B9" s="98" t="s">
        <v>77</v>
      </c>
      <c r="C9" s="99">
        <v>-3686</v>
      </c>
      <c r="D9" s="99">
        <v>-14996</v>
      </c>
      <c r="E9" s="99">
        <v>-739</v>
      </c>
      <c r="F9" s="99">
        <v>-140</v>
      </c>
      <c r="G9" s="99">
        <v>926</v>
      </c>
      <c r="H9" s="99">
        <v>-759</v>
      </c>
      <c r="I9" s="99">
        <v>371</v>
      </c>
      <c r="J9" s="99">
        <v>460</v>
      </c>
      <c r="K9" s="99">
        <v>149</v>
      </c>
      <c r="L9" s="99">
        <v>-1009</v>
      </c>
      <c r="M9" s="99">
        <v>-1614</v>
      </c>
      <c r="N9" s="99">
        <v>-1525</v>
      </c>
      <c r="O9" s="99">
        <v>-1199</v>
      </c>
      <c r="P9" s="99">
        <v>-496</v>
      </c>
      <c r="Q9" s="99">
        <v>703</v>
      </c>
    </row>
    <row r="10" spans="1:17" ht="13.5" customHeight="1">
      <c r="A10" s="51"/>
      <c r="B10" s="51" t="s">
        <v>78</v>
      </c>
      <c r="C10" s="68">
        <v>-3405</v>
      </c>
      <c r="D10" s="68">
        <v>-15526</v>
      </c>
      <c r="E10" s="68">
        <v>-1455</v>
      </c>
      <c r="F10" s="68">
        <v>-458</v>
      </c>
      <c r="G10" s="68">
        <v>726</v>
      </c>
      <c r="H10" s="68">
        <v>-302</v>
      </c>
      <c r="I10" s="68">
        <v>348</v>
      </c>
      <c r="J10" s="68">
        <v>407</v>
      </c>
      <c r="K10" s="68">
        <v>254</v>
      </c>
      <c r="L10" s="68">
        <v>-1009</v>
      </c>
      <c r="M10" s="68">
        <v>-1487</v>
      </c>
      <c r="N10" s="68">
        <v>-1025</v>
      </c>
      <c r="O10" s="68">
        <v>-648</v>
      </c>
      <c r="P10" s="68">
        <v>-630</v>
      </c>
      <c r="Q10" s="68">
        <v>18</v>
      </c>
    </row>
    <row r="11" spans="1:17" ht="13.5" customHeight="1">
      <c r="A11" s="346" t="s">
        <v>79</v>
      </c>
      <c r="B11" s="347"/>
      <c r="C11" s="80">
        <v>-138</v>
      </c>
      <c r="D11" s="80">
        <v>1501</v>
      </c>
      <c r="E11" s="80">
        <v>-230</v>
      </c>
      <c r="F11" s="80">
        <v>299</v>
      </c>
      <c r="G11" s="80">
        <v>2013</v>
      </c>
      <c r="H11" s="181">
        <v>0</v>
      </c>
      <c r="I11" s="181">
        <v>0</v>
      </c>
      <c r="J11" s="203" t="s">
        <v>380</v>
      </c>
      <c r="K11" s="211">
        <v>-122</v>
      </c>
      <c r="L11" s="68">
        <v>-278</v>
      </c>
      <c r="M11" s="68">
        <v>-51</v>
      </c>
      <c r="N11" s="68">
        <v>536</v>
      </c>
      <c r="O11" s="68">
        <v>939</v>
      </c>
      <c r="P11" s="68">
        <v>466</v>
      </c>
      <c r="Q11" s="80">
        <v>-473</v>
      </c>
    </row>
    <row r="12" spans="1:17" ht="13.5" customHeight="1">
      <c r="A12" s="344" t="s">
        <v>80</v>
      </c>
      <c r="B12" s="345"/>
      <c r="C12" s="80">
        <v>27391</v>
      </c>
      <c r="D12" s="80">
        <v>27393</v>
      </c>
      <c r="E12" s="80">
        <v>26710</v>
      </c>
      <c r="F12" s="80">
        <v>26233</v>
      </c>
      <c r="G12" s="80">
        <v>26130</v>
      </c>
      <c r="H12" s="80">
        <v>26306</v>
      </c>
      <c r="I12" s="80">
        <v>26949</v>
      </c>
      <c r="J12" s="80">
        <v>26502</v>
      </c>
      <c r="K12" s="80">
        <v>26049</v>
      </c>
      <c r="L12" s="80">
        <v>26223</v>
      </c>
      <c r="M12" s="80">
        <v>26151</v>
      </c>
      <c r="N12" s="80">
        <v>25370</v>
      </c>
      <c r="O12" s="80">
        <v>24806</v>
      </c>
      <c r="P12" s="80">
        <v>23933</v>
      </c>
      <c r="Q12" s="80">
        <v>-873</v>
      </c>
    </row>
    <row r="13" spans="1:17" ht="13.5" customHeight="1">
      <c r="A13" s="21"/>
      <c r="B13" s="100" t="s">
        <v>81</v>
      </c>
      <c r="C13" s="95">
        <v>13919</v>
      </c>
      <c r="D13" s="95">
        <v>13961</v>
      </c>
      <c r="E13" s="95">
        <v>13715</v>
      </c>
      <c r="F13" s="95">
        <v>13958</v>
      </c>
      <c r="G13" s="95">
        <v>13768</v>
      </c>
      <c r="H13" s="95">
        <v>14050</v>
      </c>
      <c r="I13" s="95">
        <v>14213</v>
      </c>
      <c r="J13" s="95">
        <v>13978</v>
      </c>
      <c r="K13" s="95">
        <v>14052</v>
      </c>
      <c r="L13" s="95">
        <v>13648</v>
      </c>
      <c r="M13" s="95">
        <v>13694</v>
      </c>
      <c r="N13" s="95">
        <v>13400</v>
      </c>
      <c r="O13" s="95">
        <v>12949</v>
      </c>
      <c r="P13" s="95">
        <v>12482</v>
      </c>
      <c r="Q13" s="95">
        <v>-467</v>
      </c>
    </row>
    <row r="14" spans="1:17" ht="13.5" customHeight="1">
      <c r="A14" s="21"/>
      <c r="B14" s="96" t="s">
        <v>82</v>
      </c>
      <c r="C14" s="97">
        <v>12077</v>
      </c>
      <c r="D14" s="97">
        <v>12155</v>
      </c>
      <c r="E14" s="97">
        <v>11732</v>
      </c>
      <c r="F14" s="97">
        <v>11095</v>
      </c>
      <c r="G14" s="97">
        <v>11172</v>
      </c>
      <c r="H14" s="97">
        <v>10949</v>
      </c>
      <c r="I14" s="97">
        <v>11559</v>
      </c>
      <c r="J14" s="97">
        <v>11268</v>
      </c>
      <c r="K14" s="97">
        <v>10614</v>
      </c>
      <c r="L14" s="97">
        <v>11102</v>
      </c>
      <c r="M14" s="97">
        <v>10899</v>
      </c>
      <c r="N14" s="97">
        <v>10525</v>
      </c>
      <c r="O14" s="97">
        <v>10419</v>
      </c>
      <c r="P14" s="97">
        <v>9943</v>
      </c>
      <c r="Q14" s="97">
        <v>-476</v>
      </c>
    </row>
    <row r="15" spans="1:17" ht="13.5" customHeight="1">
      <c r="A15" s="22"/>
      <c r="B15" s="102" t="s">
        <v>83</v>
      </c>
      <c r="C15" s="99">
        <v>1393</v>
      </c>
      <c r="D15" s="99">
        <v>1276</v>
      </c>
      <c r="E15" s="99">
        <v>1262</v>
      </c>
      <c r="F15" s="99">
        <v>1179</v>
      </c>
      <c r="G15" s="99">
        <v>1189</v>
      </c>
      <c r="H15" s="99">
        <v>1305</v>
      </c>
      <c r="I15" s="99">
        <v>1176</v>
      </c>
      <c r="J15" s="99">
        <v>1255</v>
      </c>
      <c r="K15" s="99">
        <v>1381</v>
      </c>
      <c r="L15" s="99">
        <v>1473</v>
      </c>
      <c r="M15" s="99">
        <v>1557</v>
      </c>
      <c r="N15" s="99">
        <v>1443</v>
      </c>
      <c r="O15" s="99">
        <v>1438</v>
      </c>
      <c r="P15" s="99">
        <v>1507</v>
      </c>
      <c r="Q15" s="99">
        <v>69</v>
      </c>
    </row>
    <row r="16" spans="1:17" ht="13.5" customHeight="1">
      <c r="A16" s="346" t="s">
        <v>84</v>
      </c>
      <c r="B16" s="347"/>
      <c r="C16" s="80">
        <v>8749</v>
      </c>
      <c r="D16" s="80">
        <v>-4957</v>
      </c>
      <c r="E16" s="80">
        <v>10607</v>
      </c>
      <c r="F16" s="80">
        <v>11126</v>
      </c>
      <c r="G16" s="80">
        <v>11075</v>
      </c>
      <c r="H16" s="80">
        <v>11123</v>
      </c>
      <c r="I16" s="80">
        <v>11399</v>
      </c>
      <c r="J16" s="80">
        <v>10834</v>
      </c>
      <c r="K16" s="80">
        <v>10762</v>
      </c>
      <c r="L16" s="80">
        <v>7366</v>
      </c>
      <c r="M16" s="80">
        <v>5996</v>
      </c>
      <c r="N16" s="80">
        <v>6169</v>
      </c>
      <c r="O16" s="80">
        <v>5893</v>
      </c>
      <c r="P16" s="80">
        <v>5931</v>
      </c>
      <c r="Q16" s="80">
        <v>38</v>
      </c>
    </row>
    <row r="17" spans="1:17" ht="13.5" customHeight="1">
      <c r="A17" s="346" t="s">
        <v>85</v>
      </c>
      <c r="B17" s="347"/>
      <c r="C17" s="80">
        <v>12017</v>
      </c>
      <c r="D17" s="80">
        <v>12069</v>
      </c>
      <c r="E17" s="80">
        <v>11832</v>
      </c>
      <c r="F17" s="80">
        <v>11884</v>
      </c>
      <c r="G17" s="80">
        <v>12361</v>
      </c>
      <c r="H17" s="80">
        <v>11425</v>
      </c>
      <c r="I17" s="80">
        <v>11051</v>
      </c>
      <c r="J17" s="80">
        <v>10427</v>
      </c>
      <c r="K17" s="80">
        <v>10385</v>
      </c>
      <c r="L17" s="80">
        <v>8098</v>
      </c>
      <c r="M17" s="80">
        <v>7432</v>
      </c>
      <c r="N17" s="80">
        <v>7731</v>
      </c>
      <c r="O17" s="80">
        <v>7481</v>
      </c>
      <c r="P17" s="80">
        <v>7028</v>
      </c>
      <c r="Q17" s="80">
        <v>-453</v>
      </c>
    </row>
    <row r="18" spans="1:17" ht="13.5" customHeight="1">
      <c r="A18" s="344" t="s">
        <v>86</v>
      </c>
      <c r="B18" s="345"/>
      <c r="C18" s="92">
        <v>1267</v>
      </c>
      <c r="D18" s="92">
        <v>-3961</v>
      </c>
      <c r="E18" s="92">
        <v>-2382</v>
      </c>
      <c r="F18" s="92">
        <v>-2242</v>
      </c>
      <c r="G18" s="92">
        <v>-1090</v>
      </c>
      <c r="H18" s="92">
        <v>365</v>
      </c>
      <c r="I18" s="92">
        <v>1466</v>
      </c>
      <c r="J18" s="92">
        <v>350</v>
      </c>
      <c r="K18" s="92">
        <v>398</v>
      </c>
      <c r="L18" s="80">
        <v>140</v>
      </c>
      <c r="M18" s="92">
        <v>2021</v>
      </c>
      <c r="N18" s="92">
        <v>249</v>
      </c>
      <c r="O18" s="92">
        <v>-643</v>
      </c>
      <c r="P18" s="92">
        <v>-386</v>
      </c>
      <c r="Q18" s="92">
        <v>257</v>
      </c>
    </row>
    <row r="19" spans="1:17" ht="13.5" customHeight="1">
      <c r="A19" s="27"/>
      <c r="B19" s="103" t="s">
        <v>163</v>
      </c>
      <c r="C19" s="104">
        <v>1745</v>
      </c>
      <c r="D19" s="104">
        <v>4403</v>
      </c>
      <c r="E19" s="104">
        <v>3625</v>
      </c>
      <c r="F19" s="104">
        <v>1159</v>
      </c>
      <c r="G19" s="104">
        <v>-813</v>
      </c>
      <c r="H19" s="104">
        <v>175</v>
      </c>
      <c r="I19" s="104">
        <v>395</v>
      </c>
      <c r="J19" s="104">
        <v>535</v>
      </c>
      <c r="K19" s="104">
        <v>1798</v>
      </c>
      <c r="L19" s="95">
        <v>707</v>
      </c>
      <c r="M19" s="232">
        <v>260</v>
      </c>
      <c r="N19" s="232">
        <v>3598</v>
      </c>
      <c r="O19" s="232">
        <v>731</v>
      </c>
      <c r="P19" s="232">
        <v>3752</v>
      </c>
      <c r="Q19" s="232">
        <v>3021</v>
      </c>
    </row>
    <row r="20" spans="1:17" ht="13.5" customHeight="1">
      <c r="A20" s="27"/>
      <c r="B20" s="182" t="s">
        <v>287</v>
      </c>
      <c r="C20" s="95"/>
      <c r="D20" s="171">
        <v>0</v>
      </c>
      <c r="E20" s="171">
        <v>0</v>
      </c>
      <c r="F20" s="171">
        <v>0</v>
      </c>
      <c r="G20" s="171">
        <v>0</v>
      </c>
      <c r="H20" s="95">
        <v>723</v>
      </c>
      <c r="I20" s="95">
        <v>2181</v>
      </c>
      <c r="J20" s="95">
        <v>983</v>
      </c>
      <c r="K20" s="171">
        <v>0</v>
      </c>
      <c r="L20" s="223">
        <v>0</v>
      </c>
      <c r="M20" s="233" t="s">
        <v>380</v>
      </c>
      <c r="N20" s="233" t="s">
        <v>380</v>
      </c>
      <c r="O20" s="233" t="s">
        <v>380</v>
      </c>
      <c r="P20" s="233" t="s">
        <v>364</v>
      </c>
      <c r="Q20" s="233" t="s">
        <v>364</v>
      </c>
    </row>
    <row r="21" spans="1:17" ht="13.5" customHeight="1">
      <c r="A21" s="27"/>
      <c r="B21" s="182" t="s">
        <v>369</v>
      </c>
      <c r="C21" s="95"/>
      <c r="D21" s="171"/>
      <c r="E21" s="171"/>
      <c r="F21" s="171">
        <v>0</v>
      </c>
      <c r="G21" s="171">
        <v>0</v>
      </c>
      <c r="H21" s="171">
        <v>0</v>
      </c>
      <c r="I21" s="171">
        <v>0</v>
      </c>
      <c r="J21" s="95">
        <v>0</v>
      </c>
      <c r="K21" s="171">
        <v>7</v>
      </c>
      <c r="L21" s="223">
        <v>0</v>
      </c>
      <c r="M21" s="233" t="s">
        <v>380</v>
      </c>
      <c r="N21" s="233" t="s">
        <v>380</v>
      </c>
      <c r="O21" s="233" t="s">
        <v>380</v>
      </c>
      <c r="P21" s="233" t="s">
        <v>364</v>
      </c>
      <c r="Q21" s="233" t="s">
        <v>364</v>
      </c>
    </row>
    <row r="22" spans="1:17" ht="13.5" customHeight="1">
      <c r="A22" s="21"/>
      <c r="B22" s="94" t="s">
        <v>164</v>
      </c>
      <c r="C22" s="95">
        <v>3195</v>
      </c>
      <c r="D22" s="95">
        <v>1188</v>
      </c>
      <c r="E22" s="95">
        <v>2152</v>
      </c>
      <c r="F22" s="95">
        <v>601</v>
      </c>
      <c r="G22" s="95">
        <v>-1743</v>
      </c>
      <c r="H22" s="95">
        <v>711</v>
      </c>
      <c r="I22" s="95">
        <v>89</v>
      </c>
      <c r="J22" s="95">
        <v>161</v>
      </c>
      <c r="K22" s="95">
        <v>1920</v>
      </c>
      <c r="L22" s="95">
        <v>1149</v>
      </c>
      <c r="M22" s="95">
        <v>2260</v>
      </c>
      <c r="N22" s="95">
        <v>4070</v>
      </c>
      <c r="O22" s="95">
        <v>352</v>
      </c>
      <c r="P22" s="95">
        <v>3288</v>
      </c>
      <c r="Q22" s="95">
        <v>2936</v>
      </c>
    </row>
    <row r="23" spans="1:17" ht="13.5" customHeight="1">
      <c r="A23" s="21"/>
      <c r="B23" s="96" t="s">
        <v>165</v>
      </c>
      <c r="C23" s="97">
        <v>485</v>
      </c>
      <c r="D23" s="97">
        <v>781</v>
      </c>
      <c r="E23" s="105">
        <v>1088</v>
      </c>
      <c r="F23" s="105">
        <v>997</v>
      </c>
      <c r="G23" s="105">
        <v>997</v>
      </c>
      <c r="H23" s="105">
        <v>1036</v>
      </c>
      <c r="I23" s="105">
        <v>708</v>
      </c>
      <c r="J23" s="204">
        <v>730</v>
      </c>
      <c r="K23" s="204">
        <v>234</v>
      </c>
      <c r="L23" s="97">
        <v>530</v>
      </c>
      <c r="M23" s="95">
        <v>645</v>
      </c>
      <c r="N23" s="95">
        <v>407</v>
      </c>
      <c r="O23" s="95">
        <v>209</v>
      </c>
      <c r="P23" s="95">
        <v>445</v>
      </c>
      <c r="Q23" s="95">
        <v>236</v>
      </c>
    </row>
    <row r="24" spans="1:17" ht="13.5" customHeight="1">
      <c r="A24" s="22"/>
      <c r="B24" s="102" t="s">
        <v>166</v>
      </c>
      <c r="C24" s="99">
        <v>302</v>
      </c>
      <c r="D24" s="99">
        <v>34</v>
      </c>
      <c r="E24" s="106">
        <v>179</v>
      </c>
      <c r="F24" s="106">
        <v>229</v>
      </c>
      <c r="G24" s="106">
        <v>520</v>
      </c>
      <c r="H24" s="85">
        <v>142</v>
      </c>
      <c r="I24" s="85">
        <v>298</v>
      </c>
      <c r="J24" s="85">
        <v>470</v>
      </c>
      <c r="K24" s="85">
        <v>504</v>
      </c>
      <c r="L24" s="99">
        <v>228</v>
      </c>
      <c r="M24" s="99">
        <v>666</v>
      </c>
      <c r="N24" s="99">
        <v>185</v>
      </c>
      <c r="O24" s="99">
        <v>-54</v>
      </c>
      <c r="P24" s="99">
        <v>523</v>
      </c>
      <c r="Q24" s="99">
        <v>577</v>
      </c>
    </row>
    <row r="25" spans="1:17" ht="13.5" customHeight="1">
      <c r="A25" s="346" t="s">
        <v>87</v>
      </c>
      <c r="B25" s="347"/>
      <c r="C25" s="80">
        <v>10017</v>
      </c>
      <c r="D25" s="80">
        <v>-8919</v>
      </c>
      <c r="E25" s="80">
        <v>8225</v>
      </c>
      <c r="F25" s="80">
        <v>8883</v>
      </c>
      <c r="G25" s="80">
        <v>9984</v>
      </c>
      <c r="H25" s="80">
        <v>11489</v>
      </c>
      <c r="I25" s="80">
        <v>12866</v>
      </c>
      <c r="J25" s="80">
        <v>11185</v>
      </c>
      <c r="K25" s="80">
        <v>11161</v>
      </c>
      <c r="L25" s="80">
        <v>7507</v>
      </c>
      <c r="M25" s="80">
        <v>8017</v>
      </c>
      <c r="N25" s="80">
        <v>6418</v>
      </c>
      <c r="O25" s="80">
        <v>5250</v>
      </c>
      <c r="P25" s="80">
        <v>5545</v>
      </c>
      <c r="Q25" s="80">
        <v>295</v>
      </c>
    </row>
    <row r="26" spans="1:17" ht="13.5" customHeight="1">
      <c r="A26" s="344" t="s">
        <v>88</v>
      </c>
      <c r="B26" s="345"/>
      <c r="C26" s="80">
        <v>-716</v>
      </c>
      <c r="D26" s="80">
        <v>95</v>
      </c>
      <c r="E26" s="80">
        <v>-124</v>
      </c>
      <c r="F26" s="80">
        <v>-6887</v>
      </c>
      <c r="G26" s="80">
        <v>-109</v>
      </c>
      <c r="H26" s="80">
        <v>-252</v>
      </c>
      <c r="I26" s="80">
        <v>-216</v>
      </c>
      <c r="J26" s="80">
        <v>287</v>
      </c>
      <c r="K26" s="80">
        <v>-67</v>
      </c>
      <c r="L26" s="80">
        <v>653</v>
      </c>
      <c r="M26" s="80">
        <v>-214</v>
      </c>
      <c r="N26" s="80">
        <v>-76</v>
      </c>
      <c r="O26" s="80">
        <v>-90</v>
      </c>
      <c r="P26" s="80">
        <v>-616</v>
      </c>
      <c r="Q26" s="80">
        <v>-526</v>
      </c>
    </row>
    <row r="27" spans="1:17" ht="13.5" customHeight="1">
      <c r="A27" s="21"/>
      <c r="B27" s="100" t="s">
        <v>167</v>
      </c>
      <c r="C27" s="95">
        <v>-149</v>
      </c>
      <c r="D27" s="95">
        <v>200</v>
      </c>
      <c r="E27" s="95">
        <v>-34</v>
      </c>
      <c r="F27" s="95">
        <v>76</v>
      </c>
      <c r="G27" s="95">
        <v>-27</v>
      </c>
      <c r="H27" s="95">
        <v>-194</v>
      </c>
      <c r="I27" s="95">
        <v>-168</v>
      </c>
      <c r="J27" s="95">
        <v>302</v>
      </c>
      <c r="K27" s="95">
        <v>-3</v>
      </c>
      <c r="L27" s="104">
        <v>-145</v>
      </c>
      <c r="M27" s="95">
        <v>-34</v>
      </c>
      <c r="N27" s="95">
        <v>-0.1</v>
      </c>
      <c r="O27" s="95">
        <v>-12</v>
      </c>
      <c r="P27" s="95">
        <v>-79</v>
      </c>
      <c r="Q27" s="95">
        <v>-67</v>
      </c>
    </row>
    <row r="28" spans="1:17" ht="13.5" customHeight="1">
      <c r="A28" s="21"/>
      <c r="B28" s="98" t="s">
        <v>168</v>
      </c>
      <c r="C28" s="108">
        <v>128</v>
      </c>
      <c r="D28" s="108">
        <v>112</v>
      </c>
      <c r="E28" s="108">
        <v>90</v>
      </c>
      <c r="F28" s="108">
        <v>44</v>
      </c>
      <c r="G28" s="108">
        <v>81</v>
      </c>
      <c r="H28" s="108">
        <v>58</v>
      </c>
      <c r="I28" s="108">
        <v>48</v>
      </c>
      <c r="J28" s="108">
        <v>14</v>
      </c>
      <c r="K28" s="108">
        <v>63</v>
      </c>
      <c r="L28" s="224">
        <v>64</v>
      </c>
      <c r="M28" s="108">
        <v>180</v>
      </c>
      <c r="N28" s="108">
        <v>75</v>
      </c>
      <c r="O28" s="108">
        <v>77</v>
      </c>
      <c r="P28" s="108">
        <v>537</v>
      </c>
      <c r="Q28" s="108">
        <v>460</v>
      </c>
    </row>
    <row r="29" spans="1:17" ht="13.5" customHeight="1">
      <c r="A29" s="51"/>
      <c r="B29" s="83" t="s">
        <v>246</v>
      </c>
      <c r="C29" s="84">
        <v>0</v>
      </c>
      <c r="D29" s="164">
        <v>0</v>
      </c>
      <c r="E29" s="85">
        <v>0</v>
      </c>
      <c r="F29" s="165">
        <v>6919</v>
      </c>
      <c r="G29" s="170">
        <v>0</v>
      </c>
      <c r="H29" s="170">
        <v>0</v>
      </c>
      <c r="I29" s="170">
        <v>0</v>
      </c>
      <c r="J29" s="164">
        <v>0</v>
      </c>
      <c r="K29" s="164">
        <v>0</v>
      </c>
      <c r="L29" s="107">
        <v>863</v>
      </c>
      <c r="M29" s="164" t="s">
        <v>380</v>
      </c>
      <c r="N29" s="164" t="s">
        <v>380</v>
      </c>
      <c r="O29" s="164" t="s">
        <v>380</v>
      </c>
      <c r="P29" s="164" t="s">
        <v>364</v>
      </c>
      <c r="Q29" s="164" t="s">
        <v>364</v>
      </c>
    </row>
    <row r="30" spans="1:17" ht="13.5" customHeight="1">
      <c r="A30" s="350" t="s">
        <v>89</v>
      </c>
      <c r="B30" s="351"/>
      <c r="C30" s="80">
        <v>9301</v>
      </c>
      <c r="D30" s="80">
        <v>-8823</v>
      </c>
      <c r="E30" s="80">
        <v>8100</v>
      </c>
      <c r="F30" s="80">
        <v>1996</v>
      </c>
      <c r="G30" s="80">
        <v>9874</v>
      </c>
      <c r="H30" s="80">
        <v>11236</v>
      </c>
      <c r="I30" s="80">
        <v>12650</v>
      </c>
      <c r="J30" s="80">
        <v>11472</v>
      </c>
      <c r="K30" s="80">
        <v>11093</v>
      </c>
      <c r="L30" s="80">
        <v>8161</v>
      </c>
      <c r="M30" s="80">
        <v>7802</v>
      </c>
      <c r="N30" s="80">
        <v>6342</v>
      </c>
      <c r="O30" s="80">
        <v>5159</v>
      </c>
      <c r="P30" s="80">
        <v>4929</v>
      </c>
      <c r="Q30" s="80">
        <v>-230</v>
      </c>
    </row>
    <row r="31" spans="1:17" ht="13.5" customHeight="1">
      <c r="A31" s="47" t="s">
        <v>90</v>
      </c>
      <c r="B31" s="48"/>
      <c r="C31" s="80">
        <v>4491</v>
      </c>
      <c r="D31" s="80">
        <v>53</v>
      </c>
      <c r="E31" s="80">
        <v>105</v>
      </c>
      <c r="F31" s="80">
        <v>1687</v>
      </c>
      <c r="G31" s="80">
        <v>4020</v>
      </c>
      <c r="H31" s="80">
        <v>3059</v>
      </c>
      <c r="I31" s="80">
        <v>3421</v>
      </c>
      <c r="J31" s="80">
        <v>2275</v>
      </c>
      <c r="K31" s="80">
        <v>3655</v>
      </c>
      <c r="L31" s="80">
        <v>1567</v>
      </c>
      <c r="M31" s="80">
        <v>2863</v>
      </c>
      <c r="N31" s="80">
        <v>2233</v>
      </c>
      <c r="O31" s="80">
        <v>795</v>
      </c>
      <c r="P31" s="80">
        <v>2617</v>
      </c>
      <c r="Q31" s="80">
        <v>1822</v>
      </c>
    </row>
    <row r="32" spans="1:17" ht="13.5" customHeight="1">
      <c r="A32" s="47" t="s">
        <v>91</v>
      </c>
      <c r="B32" s="48"/>
      <c r="C32" s="80">
        <v>-10</v>
      </c>
      <c r="D32" s="80">
        <v>-4216</v>
      </c>
      <c r="E32" s="80">
        <v>2755</v>
      </c>
      <c r="F32" s="80">
        <v>-823</v>
      </c>
      <c r="G32" s="80">
        <v>967</v>
      </c>
      <c r="H32" s="80">
        <v>1795</v>
      </c>
      <c r="I32" s="80">
        <v>1564</v>
      </c>
      <c r="J32" s="80">
        <v>1858</v>
      </c>
      <c r="K32" s="80">
        <v>356</v>
      </c>
      <c r="L32" s="80">
        <v>975</v>
      </c>
      <c r="M32" s="80">
        <v>-535</v>
      </c>
      <c r="N32" s="80">
        <v>-360</v>
      </c>
      <c r="O32" s="80">
        <v>553</v>
      </c>
      <c r="P32" s="80">
        <v>-221</v>
      </c>
      <c r="Q32" s="80">
        <v>-774</v>
      </c>
    </row>
    <row r="33" spans="1:17" ht="13.5" customHeight="1">
      <c r="A33" s="346" t="s">
        <v>92</v>
      </c>
      <c r="B33" s="347"/>
      <c r="C33" s="80">
        <v>4819</v>
      </c>
      <c r="D33" s="80">
        <v>-4660</v>
      </c>
      <c r="E33" s="80">
        <v>5239</v>
      </c>
      <c r="F33" s="80">
        <v>1132</v>
      </c>
      <c r="G33" s="80">
        <v>4886</v>
      </c>
      <c r="H33" s="80">
        <v>6382</v>
      </c>
      <c r="I33" s="80">
        <v>7664</v>
      </c>
      <c r="J33" s="80">
        <v>7338</v>
      </c>
      <c r="K33" s="80">
        <v>7081</v>
      </c>
      <c r="L33" s="80">
        <v>5618</v>
      </c>
      <c r="M33" s="80">
        <v>5474</v>
      </c>
      <c r="N33" s="80">
        <v>4469</v>
      </c>
      <c r="O33" s="80">
        <v>3810</v>
      </c>
      <c r="P33" s="80">
        <v>2532</v>
      </c>
      <c r="Q33" s="80">
        <v>-1278</v>
      </c>
    </row>
  </sheetData>
  <sheetProtection/>
  <mergeCells count="25">
    <mergeCell ref="A33:B33"/>
    <mergeCell ref="A12:B12"/>
    <mergeCell ref="A16:B16"/>
    <mergeCell ref="A17:B17"/>
    <mergeCell ref="A18:B18"/>
    <mergeCell ref="J3:J4"/>
    <mergeCell ref="C3:C4"/>
    <mergeCell ref="D3:D4"/>
    <mergeCell ref="E3:E4"/>
    <mergeCell ref="A30:B30"/>
    <mergeCell ref="A26:B26"/>
    <mergeCell ref="L3:L4"/>
    <mergeCell ref="N3:N4"/>
    <mergeCell ref="A11:B11"/>
    <mergeCell ref="K3:K4"/>
    <mergeCell ref="A25:B25"/>
    <mergeCell ref="M3:M4"/>
    <mergeCell ref="O3:O4"/>
    <mergeCell ref="H3:H4"/>
    <mergeCell ref="I3:I4"/>
    <mergeCell ref="F3:F4"/>
    <mergeCell ref="A5:B5"/>
    <mergeCell ref="P3:P4"/>
    <mergeCell ref="A3:B4"/>
    <mergeCell ref="G3:G4"/>
  </mergeCells>
  <printOptions horizontalCentered="1"/>
  <pageMargins left="0.5905511811023623" right="0.5905511811023623" top="0.984251968503937" bottom="0.984251968503937" header="0.5118110236220472" footer="0.5118110236220472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T26"/>
  <sheetViews>
    <sheetView view="pageBreakPreview" zoomScale="145" zoomScaleSheetLayoutView="145" zoomScalePageLayoutView="0" workbookViewId="0" topLeftCell="A1">
      <selection activeCell="T17" sqref="T17"/>
    </sheetView>
  </sheetViews>
  <sheetFormatPr defaultColWidth="9.00390625" defaultRowHeight="15.75" customHeight="1"/>
  <cols>
    <col min="1" max="1" width="1.625" style="44" customWidth="1"/>
    <col min="2" max="2" width="2.00390625" style="44" customWidth="1"/>
    <col min="3" max="3" width="3.00390625" style="44" customWidth="1"/>
    <col min="4" max="4" width="8.375" style="44" customWidth="1"/>
    <col min="5" max="13" width="10.75390625" style="43" hidden="1" customWidth="1"/>
    <col min="14" max="20" width="10.75390625" style="43" customWidth="1"/>
    <col min="21" max="16384" width="9.00390625" style="43" customWidth="1"/>
  </cols>
  <sheetData>
    <row r="1" ht="15.75" customHeight="1">
      <c r="A1" s="44" t="s">
        <v>160</v>
      </c>
    </row>
    <row r="2" spans="2:20" ht="15.75" customHeight="1">
      <c r="B2" s="44" t="s">
        <v>161</v>
      </c>
      <c r="T2" s="45" t="s">
        <v>159</v>
      </c>
    </row>
    <row r="3" spans="2:20" s="55" customFormat="1" ht="10.5" customHeight="1">
      <c r="B3" s="101"/>
      <c r="C3" s="153"/>
      <c r="D3" s="154"/>
      <c r="E3" s="384" t="s">
        <v>326</v>
      </c>
      <c r="F3" s="384" t="s">
        <v>322</v>
      </c>
      <c r="G3" s="384" t="s">
        <v>323</v>
      </c>
      <c r="H3" s="384" t="s">
        <v>324</v>
      </c>
      <c r="I3" s="384" t="s">
        <v>325</v>
      </c>
      <c r="J3" s="395" t="s">
        <v>327</v>
      </c>
      <c r="K3" s="395" t="s">
        <v>361</v>
      </c>
      <c r="L3" s="395" t="s">
        <v>418</v>
      </c>
      <c r="M3" s="395" t="s">
        <v>419</v>
      </c>
      <c r="N3" s="395" t="s">
        <v>420</v>
      </c>
      <c r="O3" s="395" t="s">
        <v>421</v>
      </c>
      <c r="P3" s="395" t="s">
        <v>422</v>
      </c>
      <c r="Q3" s="395" t="s">
        <v>439</v>
      </c>
      <c r="R3" s="395" t="s">
        <v>453</v>
      </c>
      <c r="S3" s="244"/>
      <c r="T3" s="245"/>
    </row>
    <row r="4" spans="2:20" ht="13.5" customHeight="1">
      <c r="B4" s="155"/>
      <c r="C4" s="156"/>
      <c r="D4" s="157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5" t="s">
        <v>109</v>
      </c>
      <c r="T4" s="5" t="s">
        <v>211</v>
      </c>
    </row>
    <row r="5" spans="2:20" ht="13.5" customHeight="1">
      <c r="B5" s="36" t="s">
        <v>156</v>
      </c>
      <c r="C5" s="37"/>
      <c r="D5" s="69"/>
      <c r="E5" s="57">
        <v>708272</v>
      </c>
      <c r="F5" s="57">
        <v>716985</v>
      </c>
      <c r="G5" s="57">
        <v>800009</v>
      </c>
      <c r="H5" s="57">
        <v>869813</v>
      </c>
      <c r="I5" s="57">
        <v>979809</v>
      </c>
      <c r="J5" s="57">
        <v>1087469</v>
      </c>
      <c r="K5" s="57">
        <v>1165806</v>
      </c>
      <c r="L5" s="57">
        <v>1120638</v>
      </c>
      <c r="M5" s="57">
        <v>1044929</v>
      </c>
      <c r="N5" s="57">
        <v>1041152</v>
      </c>
      <c r="O5" s="57">
        <v>959422</v>
      </c>
      <c r="P5" s="57">
        <v>881842</v>
      </c>
      <c r="Q5" s="57">
        <v>903723</v>
      </c>
      <c r="R5" s="334">
        <v>874787</v>
      </c>
      <c r="S5" s="335">
        <v>73.4</v>
      </c>
      <c r="T5" s="334">
        <f aca="true" t="shared" si="0" ref="T5:T12">R5-Q5</f>
        <v>-28936</v>
      </c>
    </row>
    <row r="6" spans="2:20" ht="13.5" customHeight="1">
      <c r="B6" s="90"/>
      <c r="C6" s="37" t="s">
        <v>113</v>
      </c>
      <c r="D6" s="69"/>
      <c r="E6" s="57">
        <v>264737</v>
      </c>
      <c r="F6" s="57">
        <v>260019</v>
      </c>
      <c r="G6" s="57">
        <v>293607</v>
      </c>
      <c r="H6" s="57">
        <v>348458</v>
      </c>
      <c r="I6" s="57">
        <v>386602</v>
      </c>
      <c r="J6" s="57">
        <v>432392</v>
      </c>
      <c r="K6" s="57">
        <v>473104</v>
      </c>
      <c r="L6" s="57">
        <v>482398</v>
      </c>
      <c r="M6" s="57">
        <v>435352</v>
      </c>
      <c r="N6" s="57">
        <v>398765</v>
      </c>
      <c r="O6" s="57">
        <v>326975</v>
      </c>
      <c r="P6" s="57">
        <v>239026</v>
      </c>
      <c r="Q6" s="57">
        <v>210187</v>
      </c>
      <c r="R6" s="334">
        <v>182535</v>
      </c>
      <c r="S6" s="335">
        <v>15.3</v>
      </c>
      <c r="T6" s="334">
        <f t="shared" si="0"/>
        <v>-27652</v>
      </c>
    </row>
    <row r="7" spans="2:20" ht="13.5" customHeight="1">
      <c r="B7" s="90"/>
      <c r="C7" s="37" t="s">
        <v>114</v>
      </c>
      <c r="D7" s="69"/>
      <c r="E7" s="57">
        <v>169056</v>
      </c>
      <c r="F7" s="57">
        <v>159177</v>
      </c>
      <c r="G7" s="57">
        <v>192001</v>
      </c>
      <c r="H7" s="57">
        <v>213366</v>
      </c>
      <c r="I7" s="57">
        <v>239860</v>
      </c>
      <c r="J7" s="57">
        <v>276647</v>
      </c>
      <c r="K7" s="57">
        <v>293031</v>
      </c>
      <c r="L7" s="57">
        <v>267887</v>
      </c>
      <c r="M7" s="57">
        <v>284844</v>
      </c>
      <c r="N7" s="57">
        <v>317940</v>
      </c>
      <c r="O7" s="57">
        <v>331192</v>
      </c>
      <c r="P7" s="57">
        <v>342427</v>
      </c>
      <c r="Q7" s="57">
        <v>375118</v>
      </c>
      <c r="R7" s="334">
        <v>356571</v>
      </c>
      <c r="S7" s="335">
        <v>29.9</v>
      </c>
      <c r="T7" s="334">
        <f t="shared" si="0"/>
        <v>-18547</v>
      </c>
    </row>
    <row r="8" spans="2:20" ht="13.5" customHeight="1">
      <c r="B8" s="59"/>
      <c r="C8" s="37" t="s">
        <v>115</v>
      </c>
      <c r="D8" s="69"/>
      <c r="E8" s="57">
        <v>274479</v>
      </c>
      <c r="F8" s="57">
        <v>297788</v>
      </c>
      <c r="G8" s="57">
        <v>314401</v>
      </c>
      <c r="H8" s="57">
        <v>307987</v>
      </c>
      <c r="I8" s="57">
        <v>353345</v>
      </c>
      <c r="J8" s="57">
        <v>378429</v>
      </c>
      <c r="K8" s="57">
        <v>399669</v>
      </c>
      <c r="L8" s="57">
        <v>370351</v>
      </c>
      <c r="M8" s="57">
        <v>324731</v>
      </c>
      <c r="N8" s="57">
        <v>324445</v>
      </c>
      <c r="O8" s="57">
        <v>301254</v>
      </c>
      <c r="P8" s="57">
        <v>300388</v>
      </c>
      <c r="Q8" s="57">
        <v>318418</v>
      </c>
      <c r="R8" s="334">
        <v>335679</v>
      </c>
      <c r="S8" s="335">
        <v>28.2</v>
      </c>
      <c r="T8" s="334">
        <f t="shared" si="0"/>
        <v>17261</v>
      </c>
    </row>
    <row r="9" spans="2:20" ht="13.5" customHeight="1">
      <c r="B9" s="36" t="s">
        <v>157</v>
      </c>
      <c r="C9" s="37"/>
      <c r="D9" s="69"/>
      <c r="E9" s="57">
        <v>84386</v>
      </c>
      <c r="F9" s="57">
        <v>79124</v>
      </c>
      <c r="G9" s="57">
        <v>68034</v>
      </c>
      <c r="H9" s="57">
        <v>75146</v>
      </c>
      <c r="I9" s="57">
        <v>73309</v>
      </c>
      <c r="J9" s="57">
        <v>82596</v>
      </c>
      <c r="K9" s="57">
        <v>106373</v>
      </c>
      <c r="L9" s="57">
        <v>127606</v>
      </c>
      <c r="M9" s="57">
        <v>115823</v>
      </c>
      <c r="N9" s="57">
        <v>106154</v>
      </c>
      <c r="O9" s="57">
        <v>130355</v>
      </c>
      <c r="P9" s="57">
        <v>140069</v>
      </c>
      <c r="Q9" s="57">
        <v>128195</v>
      </c>
      <c r="R9" s="334">
        <v>110710</v>
      </c>
      <c r="S9" s="335">
        <v>9.3</v>
      </c>
      <c r="T9" s="334">
        <f t="shared" si="0"/>
        <v>-17485</v>
      </c>
    </row>
    <row r="10" spans="2:20" ht="13.5" customHeight="1">
      <c r="B10" s="36" t="s">
        <v>158</v>
      </c>
      <c r="C10" s="37"/>
      <c r="D10" s="69"/>
      <c r="E10" s="57">
        <v>61804</v>
      </c>
      <c r="F10" s="57">
        <v>40978</v>
      </c>
      <c r="G10" s="57">
        <v>39477</v>
      </c>
      <c r="H10" s="57">
        <v>30677</v>
      </c>
      <c r="I10" s="57">
        <v>28710</v>
      </c>
      <c r="J10" s="57">
        <v>35515</v>
      </c>
      <c r="K10" s="57">
        <v>40663</v>
      </c>
      <c r="L10" s="57">
        <v>52742</v>
      </c>
      <c r="M10" s="57">
        <v>44122</v>
      </c>
      <c r="N10" s="57">
        <v>53287</v>
      </c>
      <c r="O10" s="57">
        <v>56506</v>
      </c>
      <c r="P10" s="57">
        <v>48075</v>
      </c>
      <c r="Q10" s="57">
        <v>39573</v>
      </c>
      <c r="R10" s="334">
        <v>43510</v>
      </c>
      <c r="S10" s="335">
        <v>3.7</v>
      </c>
      <c r="T10" s="334">
        <f t="shared" si="0"/>
        <v>3937</v>
      </c>
    </row>
    <row r="11" spans="2:20" ht="13.5" customHeight="1">
      <c r="B11" s="36" t="s">
        <v>60</v>
      </c>
      <c r="C11" s="37"/>
      <c r="D11" s="69"/>
      <c r="E11" s="57">
        <v>55416</v>
      </c>
      <c r="F11" s="57">
        <v>31724</v>
      </c>
      <c r="G11" s="57">
        <v>31980</v>
      </c>
      <c r="H11" s="57">
        <v>27784</v>
      </c>
      <c r="I11" s="57">
        <v>26933</v>
      </c>
      <c r="J11" s="57">
        <v>33284</v>
      </c>
      <c r="K11" s="57">
        <v>45731</v>
      </c>
      <c r="L11" s="57">
        <v>81387</v>
      </c>
      <c r="M11" s="57">
        <v>115962</v>
      </c>
      <c r="N11" s="57">
        <v>146479</v>
      </c>
      <c r="O11" s="57">
        <v>155293</v>
      </c>
      <c r="P11" s="57">
        <v>151939</v>
      </c>
      <c r="Q11" s="57">
        <v>131606</v>
      </c>
      <c r="R11" s="334">
        <v>162031</v>
      </c>
      <c r="S11" s="335">
        <v>13.6</v>
      </c>
      <c r="T11" s="334">
        <f t="shared" si="0"/>
        <v>30425</v>
      </c>
    </row>
    <row r="12" spans="2:20" ht="13.5" customHeight="1">
      <c r="B12" s="32" t="s">
        <v>71</v>
      </c>
      <c r="C12" s="33"/>
      <c r="D12" s="40"/>
      <c r="E12" s="57">
        <v>909880</v>
      </c>
      <c r="F12" s="57">
        <v>868812</v>
      </c>
      <c r="G12" s="57">
        <v>939503</v>
      </c>
      <c r="H12" s="57">
        <v>1003422</v>
      </c>
      <c r="I12" s="57">
        <v>1108763</v>
      </c>
      <c r="J12" s="57">
        <v>1238864</v>
      </c>
      <c r="K12" s="57">
        <v>1358573</v>
      </c>
      <c r="L12" s="57">
        <v>1382374</v>
      </c>
      <c r="M12" s="57">
        <v>1320837</v>
      </c>
      <c r="N12" s="57">
        <v>1347074</v>
      </c>
      <c r="O12" s="57">
        <v>1301577</v>
      </c>
      <c r="P12" s="57">
        <v>1221926</v>
      </c>
      <c r="Q12" s="57">
        <v>1203099</v>
      </c>
      <c r="R12" s="334">
        <v>1191039</v>
      </c>
      <c r="S12" s="335">
        <v>100</v>
      </c>
      <c r="T12" s="334">
        <f t="shared" si="0"/>
        <v>-12060</v>
      </c>
    </row>
    <row r="13" spans="2:20" ht="13.5" customHeight="1">
      <c r="B13" s="35"/>
      <c r="C13" s="35"/>
      <c r="D13" s="35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246"/>
      <c r="T13" s="124"/>
    </row>
    <row r="14" spans="2:20" ht="13.5" customHeight="1">
      <c r="B14" s="44" t="s">
        <v>162</v>
      </c>
      <c r="T14" s="45" t="s">
        <v>230</v>
      </c>
    </row>
    <row r="15" spans="2:20" s="55" customFormat="1" ht="9" customHeight="1">
      <c r="B15" s="2"/>
      <c r="C15" s="54"/>
      <c r="D15" s="53"/>
      <c r="E15" s="384" t="s">
        <v>229</v>
      </c>
      <c r="F15" s="384" t="s">
        <v>240</v>
      </c>
      <c r="G15" s="384" t="s">
        <v>278</v>
      </c>
      <c r="H15" s="384" t="s">
        <v>279</v>
      </c>
      <c r="I15" s="395" t="s">
        <v>285</v>
      </c>
      <c r="J15" s="395" t="s">
        <v>328</v>
      </c>
      <c r="K15" s="395" t="s">
        <v>362</v>
      </c>
      <c r="L15" s="395" t="str">
        <f>+L3</f>
        <v>2014年度末</v>
      </c>
      <c r="M15" s="395" t="s">
        <v>430</v>
      </c>
      <c r="N15" s="395" t="s">
        <v>431</v>
      </c>
      <c r="O15" s="395" t="s">
        <v>432</v>
      </c>
      <c r="P15" s="395" t="s">
        <v>433</v>
      </c>
      <c r="Q15" s="395" t="s">
        <v>434</v>
      </c>
      <c r="R15" s="395" t="s">
        <v>446</v>
      </c>
      <c r="S15" s="244"/>
      <c r="T15" s="245"/>
    </row>
    <row r="16" spans="2:20" ht="13.5" customHeight="1">
      <c r="B16" s="158"/>
      <c r="C16" s="159"/>
      <c r="D16" s="160"/>
      <c r="E16" s="385"/>
      <c r="F16" s="385"/>
      <c r="G16" s="385"/>
      <c r="H16" s="406"/>
      <c r="I16" s="405"/>
      <c r="J16" s="405"/>
      <c r="K16" s="405"/>
      <c r="L16" s="405"/>
      <c r="M16" s="405"/>
      <c r="N16" s="405"/>
      <c r="O16" s="405"/>
      <c r="P16" s="405"/>
      <c r="Q16" s="405"/>
      <c r="R16" s="405"/>
      <c r="S16" s="5" t="s">
        <v>109</v>
      </c>
      <c r="T16" s="5" t="s">
        <v>211</v>
      </c>
    </row>
    <row r="17" spans="2:20" ht="13.5" customHeight="1">
      <c r="B17" s="36" t="s">
        <v>156</v>
      </c>
      <c r="C17" s="37"/>
      <c r="D17" s="69"/>
      <c r="E17" s="57">
        <v>726241</v>
      </c>
      <c r="F17" s="57">
        <v>720568</v>
      </c>
      <c r="G17" s="57">
        <v>766039</v>
      </c>
      <c r="H17" s="57">
        <v>832070</v>
      </c>
      <c r="I17" s="57">
        <v>944690</v>
      </c>
      <c r="J17" s="57">
        <v>1015931</v>
      </c>
      <c r="K17" s="57">
        <v>1124628</v>
      </c>
      <c r="L17" s="57">
        <v>1109231</v>
      </c>
      <c r="M17" s="57">
        <v>1045492</v>
      </c>
      <c r="N17" s="57">
        <v>1050879</v>
      </c>
      <c r="O17" s="57">
        <v>1081431</v>
      </c>
      <c r="P17" s="57">
        <v>991633</v>
      </c>
      <c r="Q17" s="57">
        <v>959988</v>
      </c>
      <c r="R17" s="334">
        <v>939890</v>
      </c>
      <c r="S17" s="336">
        <v>76.3</v>
      </c>
      <c r="T17" s="334">
        <f aca="true" t="shared" si="1" ref="T17:T24">R17-Q17</f>
        <v>-20098</v>
      </c>
    </row>
    <row r="18" spans="2:20" ht="13.5" customHeight="1">
      <c r="B18" s="90"/>
      <c r="C18" s="37" t="s">
        <v>113</v>
      </c>
      <c r="D18" s="69"/>
      <c r="E18" s="57">
        <v>276475</v>
      </c>
      <c r="F18" s="57">
        <v>263596</v>
      </c>
      <c r="G18" s="57">
        <v>279429</v>
      </c>
      <c r="H18" s="57">
        <v>320080</v>
      </c>
      <c r="I18" s="57">
        <v>382888</v>
      </c>
      <c r="J18" s="57">
        <v>394969</v>
      </c>
      <c r="K18" s="57">
        <v>458290</v>
      </c>
      <c r="L18" s="57">
        <v>462923</v>
      </c>
      <c r="M18" s="57">
        <v>440196</v>
      </c>
      <c r="N18" s="57">
        <v>396546</v>
      </c>
      <c r="O18" s="57">
        <v>367914</v>
      </c>
      <c r="P18" s="57">
        <v>279468</v>
      </c>
      <c r="Q18" s="57">
        <v>217536</v>
      </c>
      <c r="R18" s="334">
        <v>201425</v>
      </c>
      <c r="S18" s="336">
        <v>16.4</v>
      </c>
      <c r="T18" s="334">
        <f t="shared" si="1"/>
        <v>-16111</v>
      </c>
    </row>
    <row r="19" spans="2:20" ht="13.5" customHeight="1">
      <c r="B19" s="90"/>
      <c r="C19" s="37" t="s">
        <v>114</v>
      </c>
      <c r="D19" s="69"/>
      <c r="E19" s="57">
        <v>176841</v>
      </c>
      <c r="F19" s="57">
        <v>156373</v>
      </c>
      <c r="G19" s="57">
        <v>179494</v>
      </c>
      <c r="H19" s="57">
        <v>199920</v>
      </c>
      <c r="I19" s="57">
        <v>217270</v>
      </c>
      <c r="J19" s="57">
        <v>248291</v>
      </c>
      <c r="K19" s="57">
        <v>271486</v>
      </c>
      <c r="L19" s="57">
        <v>263804</v>
      </c>
      <c r="M19" s="57">
        <v>270181</v>
      </c>
      <c r="N19" s="57">
        <v>287249</v>
      </c>
      <c r="O19" s="57">
        <v>310259</v>
      </c>
      <c r="P19" s="57">
        <v>322550</v>
      </c>
      <c r="Q19" s="57">
        <v>348579</v>
      </c>
      <c r="R19" s="334">
        <v>343800</v>
      </c>
      <c r="S19" s="336">
        <v>27.9</v>
      </c>
      <c r="T19" s="334">
        <f t="shared" si="1"/>
        <v>-4779</v>
      </c>
    </row>
    <row r="20" spans="2:20" ht="13.5" customHeight="1">
      <c r="B20" s="59"/>
      <c r="C20" s="37" t="s">
        <v>115</v>
      </c>
      <c r="D20" s="69"/>
      <c r="E20" s="57">
        <v>272925</v>
      </c>
      <c r="F20" s="57">
        <v>300598</v>
      </c>
      <c r="G20" s="57">
        <v>307115</v>
      </c>
      <c r="H20" s="57">
        <v>312068</v>
      </c>
      <c r="I20" s="57">
        <v>344532</v>
      </c>
      <c r="J20" s="57">
        <v>372670</v>
      </c>
      <c r="K20" s="57">
        <v>394849</v>
      </c>
      <c r="L20" s="57">
        <v>382502</v>
      </c>
      <c r="M20" s="57">
        <v>335114</v>
      </c>
      <c r="N20" s="57">
        <v>367083</v>
      </c>
      <c r="O20" s="57">
        <v>403257</v>
      </c>
      <c r="P20" s="57">
        <v>389614</v>
      </c>
      <c r="Q20" s="57">
        <v>393872</v>
      </c>
      <c r="R20" s="334">
        <v>394663</v>
      </c>
      <c r="S20" s="336">
        <v>32</v>
      </c>
      <c r="T20" s="334">
        <f t="shared" si="1"/>
        <v>791</v>
      </c>
    </row>
    <row r="21" spans="2:20" ht="13.5" customHeight="1">
      <c r="B21" s="36" t="s">
        <v>157</v>
      </c>
      <c r="C21" s="37"/>
      <c r="D21" s="69"/>
      <c r="E21" s="57">
        <v>77198</v>
      </c>
      <c r="F21" s="57">
        <v>89993</v>
      </c>
      <c r="G21" s="57">
        <v>74819</v>
      </c>
      <c r="H21" s="57">
        <v>73708</v>
      </c>
      <c r="I21" s="57">
        <v>74277</v>
      </c>
      <c r="J21" s="57">
        <v>81876</v>
      </c>
      <c r="K21" s="57">
        <v>94818</v>
      </c>
      <c r="L21" s="57">
        <v>120449</v>
      </c>
      <c r="M21" s="57">
        <v>124131</v>
      </c>
      <c r="N21" s="57">
        <v>108600</v>
      </c>
      <c r="O21" s="57">
        <v>121047</v>
      </c>
      <c r="P21" s="57">
        <v>136475</v>
      </c>
      <c r="Q21" s="57">
        <v>137327</v>
      </c>
      <c r="R21" s="334">
        <v>120671</v>
      </c>
      <c r="S21" s="336">
        <v>9.8</v>
      </c>
      <c r="T21" s="334">
        <f t="shared" si="1"/>
        <v>-16656</v>
      </c>
    </row>
    <row r="22" spans="2:20" ht="13.5" customHeight="1">
      <c r="B22" s="36" t="s">
        <v>158</v>
      </c>
      <c r="C22" s="37"/>
      <c r="D22" s="69"/>
      <c r="E22" s="57">
        <v>31634</v>
      </c>
      <c r="F22" s="57">
        <v>32541</v>
      </c>
      <c r="G22" s="57">
        <v>29204</v>
      </c>
      <c r="H22" s="57">
        <v>25554</v>
      </c>
      <c r="I22" s="57">
        <v>23486</v>
      </c>
      <c r="J22" s="57">
        <v>23844</v>
      </c>
      <c r="K22" s="57">
        <v>25272</v>
      </c>
      <c r="L22" s="57">
        <v>25486</v>
      </c>
      <c r="M22" s="57">
        <v>25517</v>
      </c>
      <c r="N22" s="57">
        <v>28702</v>
      </c>
      <c r="O22" s="57">
        <v>29119</v>
      </c>
      <c r="P22" s="57">
        <v>28438</v>
      </c>
      <c r="Q22" s="57">
        <v>26211</v>
      </c>
      <c r="R22" s="334">
        <v>23660</v>
      </c>
      <c r="S22" s="336">
        <v>1.9</v>
      </c>
      <c r="T22" s="334">
        <f t="shared" si="1"/>
        <v>-2551</v>
      </c>
    </row>
    <row r="23" spans="2:20" ht="13.5" customHeight="1">
      <c r="B23" s="36" t="s">
        <v>60</v>
      </c>
      <c r="C23" s="37"/>
      <c r="D23" s="69"/>
      <c r="E23" s="57">
        <v>56875</v>
      </c>
      <c r="F23" s="57">
        <v>58643</v>
      </c>
      <c r="G23" s="57">
        <v>36684</v>
      </c>
      <c r="H23" s="57">
        <v>33615</v>
      </c>
      <c r="I23" s="57">
        <v>31345</v>
      </c>
      <c r="J23" s="57">
        <v>33079</v>
      </c>
      <c r="K23" s="57">
        <v>36059</v>
      </c>
      <c r="L23" s="57">
        <v>58987</v>
      </c>
      <c r="M23" s="57">
        <v>90440</v>
      </c>
      <c r="N23" s="57">
        <v>132327</v>
      </c>
      <c r="O23" s="57">
        <v>147058</v>
      </c>
      <c r="P23" s="57">
        <v>150782</v>
      </c>
      <c r="Q23" s="57">
        <v>139609</v>
      </c>
      <c r="R23" s="334">
        <v>147579</v>
      </c>
      <c r="S23" s="336">
        <v>12</v>
      </c>
      <c r="T23" s="334">
        <f t="shared" si="1"/>
        <v>7970</v>
      </c>
    </row>
    <row r="24" spans="2:20" ht="13.5" customHeight="1">
      <c r="B24" s="32" t="s">
        <v>71</v>
      </c>
      <c r="C24" s="33"/>
      <c r="D24" s="40"/>
      <c r="E24" s="57">
        <v>891950</v>
      </c>
      <c r="F24" s="57">
        <v>901746</v>
      </c>
      <c r="G24" s="57">
        <v>906746</v>
      </c>
      <c r="H24" s="57">
        <v>964948</v>
      </c>
      <c r="I24" s="57">
        <v>1073800</v>
      </c>
      <c r="J24" s="57">
        <v>1154731</v>
      </c>
      <c r="K24" s="57">
        <v>1280777</v>
      </c>
      <c r="L24" s="57">
        <v>1314155</v>
      </c>
      <c r="M24" s="57">
        <v>1285581</v>
      </c>
      <c r="N24" s="57">
        <v>1320509</v>
      </c>
      <c r="O24" s="57">
        <v>1378657</v>
      </c>
      <c r="P24" s="57">
        <v>1307329</v>
      </c>
      <c r="Q24" s="57">
        <v>1263136</v>
      </c>
      <c r="R24" s="334">
        <v>1231801</v>
      </c>
      <c r="S24" s="336">
        <v>100</v>
      </c>
      <c r="T24" s="334">
        <f t="shared" si="1"/>
        <v>-31335</v>
      </c>
    </row>
    <row r="25" spans="5:8" ht="15.75" customHeight="1">
      <c r="E25" s="91"/>
      <c r="F25" s="91"/>
      <c r="G25" s="91"/>
      <c r="H25" s="91"/>
    </row>
    <row r="26" ht="15.75" customHeight="1">
      <c r="C26" s="35"/>
    </row>
  </sheetData>
  <sheetProtection/>
  <mergeCells count="28">
    <mergeCell ref="Q3:Q4"/>
    <mergeCell ref="Q15:Q16"/>
    <mergeCell ref="N3:N4"/>
    <mergeCell ref="N15:N16"/>
    <mergeCell ref="M3:M4"/>
    <mergeCell ref="M15:M16"/>
    <mergeCell ref="O3:O4"/>
    <mergeCell ref="O15:O16"/>
    <mergeCell ref="P3:P4"/>
    <mergeCell ref="P15:P16"/>
    <mergeCell ref="J3:J4"/>
    <mergeCell ref="J15:J16"/>
    <mergeCell ref="E15:E16"/>
    <mergeCell ref="E3:E4"/>
    <mergeCell ref="F3:F4"/>
    <mergeCell ref="F15:F16"/>
    <mergeCell ref="G3:G4"/>
    <mergeCell ref="H3:H4"/>
    <mergeCell ref="R3:R4"/>
    <mergeCell ref="R15:R16"/>
    <mergeCell ref="L3:L4"/>
    <mergeCell ref="L15:L16"/>
    <mergeCell ref="K3:K4"/>
    <mergeCell ref="G15:G16"/>
    <mergeCell ref="H15:H16"/>
    <mergeCell ref="K15:K16"/>
    <mergeCell ref="I3:I4"/>
    <mergeCell ref="I15:I1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S25"/>
  <sheetViews>
    <sheetView view="pageBreakPreview" zoomScale="120" zoomScaleSheetLayoutView="120" zoomScalePageLayoutView="0" workbookViewId="0" topLeftCell="A1">
      <selection activeCell="O19" sqref="O19"/>
    </sheetView>
  </sheetViews>
  <sheetFormatPr defaultColWidth="9.00390625" defaultRowHeight="15.75" customHeight="1"/>
  <cols>
    <col min="1" max="1" width="1.625" style="44" customWidth="1"/>
    <col min="2" max="2" width="2.25390625" style="44" customWidth="1"/>
    <col min="3" max="3" width="22.375" style="44" customWidth="1"/>
    <col min="4" max="13" width="10.875" style="43" hidden="1" customWidth="1"/>
    <col min="14" max="19" width="10.875" style="43" customWidth="1"/>
    <col min="20" max="16384" width="9.00390625" style="43" customWidth="1"/>
  </cols>
  <sheetData>
    <row r="1" ht="15.75" customHeight="1">
      <c r="A1" s="44" t="s">
        <v>186</v>
      </c>
    </row>
    <row r="2" spans="2:19" s="55" customFormat="1" ht="13.5" customHeight="1">
      <c r="B2" s="43"/>
      <c r="C2" s="43"/>
      <c r="D2" s="43"/>
      <c r="E2" s="43"/>
      <c r="F2" s="43"/>
      <c r="G2" s="43"/>
      <c r="S2" s="45" t="s">
        <v>6</v>
      </c>
    </row>
    <row r="3" spans="2:19" ht="13.5" customHeight="1">
      <c r="B3" s="2"/>
      <c r="C3" s="53"/>
      <c r="D3" s="348" t="s">
        <v>280</v>
      </c>
      <c r="E3" s="348" t="s">
        <v>281</v>
      </c>
      <c r="F3" s="348" t="s">
        <v>330</v>
      </c>
      <c r="G3" s="348" t="s">
        <v>331</v>
      </c>
      <c r="H3" s="339" t="s">
        <v>332</v>
      </c>
      <c r="I3" s="339" t="s">
        <v>333</v>
      </c>
      <c r="J3" s="339" t="s">
        <v>329</v>
      </c>
      <c r="K3" s="339" t="s">
        <v>363</v>
      </c>
      <c r="L3" s="339" t="s">
        <v>423</v>
      </c>
      <c r="M3" s="339" t="s">
        <v>409</v>
      </c>
      <c r="N3" s="339" t="s">
        <v>410</v>
      </c>
      <c r="O3" s="339" t="s">
        <v>411</v>
      </c>
      <c r="P3" s="339" t="s">
        <v>412</v>
      </c>
      <c r="Q3" s="339" t="s">
        <v>436</v>
      </c>
      <c r="R3" s="339" t="s">
        <v>450</v>
      </c>
      <c r="S3" s="38"/>
    </row>
    <row r="4" spans="2:19" ht="13.5" customHeight="1">
      <c r="B4" s="3"/>
      <c r="C4" s="20"/>
      <c r="D4" s="349"/>
      <c r="E4" s="349"/>
      <c r="F4" s="349"/>
      <c r="G4" s="349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5" t="s">
        <v>212</v>
      </c>
    </row>
    <row r="5" spans="2:19" ht="13.5" customHeight="1">
      <c r="B5" s="359" t="s">
        <v>187</v>
      </c>
      <c r="C5" s="360"/>
      <c r="D5" s="12">
        <v>-1980</v>
      </c>
      <c r="E5" s="12">
        <v>-3405</v>
      </c>
      <c r="F5" s="12">
        <v>-15526</v>
      </c>
      <c r="G5" s="12">
        <v>-1455</v>
      </c>
      <c r="H5" s="12">
        <v>-458</v>
      </c>
      <c r="I5" s="12">
        <v>726</v>
      </c>
      <c r="J5" s="12">
        <v>-302</v>
      </c>
      <c r="K5" s="12">
        <v>348</v>
      </c>
      <c r="L5" s="12">
        <v>407</v>
      </c>
      <c r="M5" s="12">
        <v>254</v>
      </c>
      <c r="N5" s="12">
        <v>-1009</v>
      </c>
      <c r="O5" s="12">
        <v>-1487</v>
      </c>
      <c r="P5" s="12">
        <v>-1025</v>
      </c>
      <c r="Q5" s="12">
        <v>-648</v>
      </c>
      <c r="R5" s="12">
        <v>-630</v>
      </c>
      <c r="S5" s="12">
        <f aca="true" t="shared" si="0" ref="S5:S15">R5-Q5</f>
        <v>18</v>
      </c>
    </row>
    <row r="6" spans="2:19" ht="13.5" customHeight="1">
      <c r="B6" s="21"/>
      <c r="C6" s="47" t="s">
        <v>188</v>
      </c>
      <c r="D6" s="12">
        <v>535</v>
      </c>
      <c r="E6" s="12">
        <v>580</v>
      </c>
      <c r="F6" s="12">
        <v>2162</v>
      </c>
      <c r="G6" s="12">
        <v>956</v>
      </c>
      <c r="H6" s="12">
        <v>887</v>
      </c>
      <c r="I6" s="12">
        <v>1362</v>
      </c>
      <c r="J6" s="12">
        <v>301</v>
      </c>
      <c r="K6" s="12">
        <v>825</v>
      </c>
      <c r="L6" s="12">
        <v>552</v>
      </c>
      <c r="M6" s="12">
        <v>2057</v>
      </c>
      <c r="N6" s="12">
        <v>546</v>
      </c>
      <c r="O6" s="12">
        <v>241</v>
      </c>
      <c r="P6" s="12">
        <v>282</v>
      </c>
      <c r="Q6" s="12">
        <v>422</v>
      </c>
      <c r="R6" s="12">
        <v>144</v>
      </c>
      <c r="S6" s="12">
        <f t="shared" si="0"/>
        <v>-278</v>
      </c>
    </row>
    <row r="7" spans="2:19" ht="13.5" customHeight="1">
      <c r="B7" s="21"/>
      <c r="C7" s="47" t="s">
        <v>189</v>
      </c>
      <c r="D7" s="126">
        <v>0</v>
      </c>
      <c r="E7" s="126">
        <v>0</v>
      </c>
      <c r="F7" s="126">
        <v>0</v>
      </c>
      <c r="G7" s="12">
        <v>249</v>
      </c>
      <c r="H7" s="126">
        <v>0</v>
      </c>
      <c r="I7" s="126">
        <v>0</v>
      </c>
      <c r="J7" s="126">
        <v>0</v>
      </c>
      <c r="K7" s="126">
        <v>0</v>
      </c>
      <c r="L7" s="126">
        <v>0</v>
      </c>
      <c r="M7" s="126">
        <v>0</v>
      </c>
      <c r="N7" s="126">
        <v>0</v>
      </c>
      <c r="O7" s="126">
        <v>0</v>
      </c>
      <c r="P7" s="126">
        <v>0</v>
      </c>
      <c r="Q7" s="126">
        <v>0</v>
      </c>
      <c r="R7" s="126">
        <v>0</v>
      </c>
      <c r="S7" s="321">
        <f t="shared" si="0"/>
        <v>0</v>
      </c>
    </row>
    <row r="8" spans="2:19" ht="13.5" customHeight="1">
      <c r="B8" s="21"/>
      <c r="C8" s="47" t="s">
        <v>190</v>
      </c>
      <c r="D8" s="12">
        <v>2516</v>
      </c>
      <c r="E8" s="12">
        <v>1188</v>
      </c>
      <c r="F8" s="12">
        <v>14142</v>
      </c>
      <c r="G8" s="12">
        <v>2335</v>
      </c>
      <c r="H8" s="12">
        <v>1282</v>
      </c>
      <c r="I8" s="12">
        <v>500</v>
      </c>
      <c r="J8" s="12">
        <v>557</v>
      </c>
      <c r="K8" s="12">
        <v>43</v>
      </c>
      <c r="L8" s="12">
        <v>114</v>
      </c>
      <c r="M8" s="12">
        <v>5</v>
      </c>
      <c r="N8" s="12">
        <v>17</v>
      </c>
      <c r="O8" s="12">
        <v>3</v>
      </c>
      <c r="P8" s="12">
        <v>79</v>
      </c>
      <c r="Q8" s="12">
        <v>9</v>
      </c>
      <c r="R8" s="12">
        <v>136</v>
      </c>
      <c r="S8" s="12">
        <f t="shared" si="0"/>
        <v>127</v>
      </c>
    </row>
    <row r="9" spans="2:19" ht="13.5" customHeight="1">
      <c r="B9" s="21"/>
      <c r="C9" s="47" t="s">
        <v>191</v>
      </c>
      <c r="D9" s="126">
        <v>0</v>
      </c>
      <c r="E9" s="126">
        <v>0</v>
      </c>
      <c r="F9" s="126">
        <v>0</v>
      </c>
      <c r="G9" s="126">
        <v>0</v>
      </c>
      <c r="H9" s="126">
        <v>0</v>
      </c>
      <c r="I9" s="12">
        <v>135</v>
      </c>
      <c r="J9" s="12">
        <v>45</v>
      </c>
      <c r="K9" s="12">
        <v>433</v>
      </c>
      <c r="L9" s="12">
        <v>31</v>
      </c>
      <c r="M9" s="12">
        <v>1797</v>
      </c>
      <c r="N9" s="12">
        <v>1538</v>
      </c>
      <c r="O9" s="12">
        <v>1725</v>
      </c>
      <c r="P9" s="12">
        <v>1228</v>
      </c>
      <c r="Q9" s="12">
        <v>1062</v>
      </c>
      <c r="R9" s="12">
        <v>638</v>
      </c>
      <c r="S9" s="12">
        <f t="shared" si="0"/>
        <v>-424</v>
      </c>
    </row>
    <row r="10" spans="2:19" ht="13.5" customHeight="1">
      <c r="B10" s="22"/>
      <c r="C10" s="47" t="s">
        <v>192</v>
      </c>
      <c r="D10" s="126">
        <v>0</v>
      </c>
      <c r="E10" s="14">
        <v>2797</v>
      </c>
      <c r="F10" s="14">
        <v>3546</v>
      </c>
      <c r="G10" s="42">
        <v>326</v>
      </c>
      <c r="H10" s="42">
        <v>64</v>
      </c>
      <c r="I10" s="126">
        <v>0</v>
      </c>
      <c r="J10" s="126">
        <v>0</v>
      </c>
      <c r="K10" s="126">
        <v>0</v>
      </c>
      <c r="L10" s="126">
        <v>0</v>
      </c>
      <c r="M10" s="126">
        <v>0</v>
      </c>
      <c r="N10" s="126">
        <v>0</v>
      </c>
      <c r="O10" s="126">
        <v>0</v>
      </c>
      <c r="P10" s="126">
        <v>0</v>
      </c>
      <c r="Q10" s="126">
        <v>0</v>
      </c>
      <c r="R10" s="126">
        <v>0</v>
      </c>
      <c r="S10" s="321">
        <f t="shared" si="0"/>
        <v>0</v>
      </c>
    </row>
    <row r="11" spans="2:19" ht="13.5" customHeight="1">
      <c r="B11" s="359" t="s">
        <v>193</v>
      </c>
      <c r="C11" s="360"/>
      <c r="D11" s="14">
        <v>1021</v>
      </c>
      <c r="E11" s="14">
        <v>3195</v>
      </c>
      <c r="F11" s="14">
        <v>1188</v>
      </c>
      <c r="G11" s="14">
        <v>2152</v>
      </c>
      <c r="H11" s="14">
        <v>601</v>
      </c>
      <c r="I11" s="14">
        <v>-1743</v>
      </c>
      <c r="J11" s="14">
        <v>711</v>
      </c>
      <c r="K11" s="14">
        <v>89</v>
      </c>
      <c r="L11" s="14">
        <v>161</v>
      </c>
      <c r="M11" s="14">
        <v>1920</v>
      </c>
      <c r="N11" s="14">
        <v>1149</v>
      </c>
      <c r="O11" s="14">
        <v>2260</v>
      </c>
      <c r="P11" s="14">
        <v>4070</v>
      </c>
      <c r="Q11" s="14">
        <v>352</v>
      </c>
      <c r="R11" s="14">
        <v>3288</v>
      </c>
      <c r="S11" s="12">
        <f t="shared" si="0"/>
        <v>2936</v>
      </c>
    </row>
    <row r="12" spans="2:19" ht="13.5" customHeight="1">
      <c r="B12" s="21"/>
      <c r="C12" s="47" t="s">
        <v>188</v>
      </c>
      <c r="D12" s="15">
        <v>1022</v>
      </c>
      <c r="E12" s="15">
        <v>3791</v>
      </c>
      <c r="F12" s="15">
        <v>3040</v>
      </c>
      <c r="G12" s="15">
        <v>2887</v>
      </c>
      <c r="H12" s="15">
        <v>1419</v>
      </c>
      <c r="I12" s="15">
        <v>29</v>
      </c>
      <c r="J12" s="15">
        <v>885</v>
      </c>
      <c r="K12" s="15">
        <v>166</v>
      </c>
      <c r="L12" s="15">
        <v>246</v>
      </c>
      <c r="M12" s="15">
        <v>1922</v>
      </c>
      <c r="N12" s="15">
        <v>1191</v>
      </c>
      <c r="O12" s="15">
        <v>2317</v>
      </c>
      <c r="P12" s="15">
        <v>4225</v>
      </c>
      <c r="Q12" s="15">
        <v>1719</v>
      </c>
      <c r="R12" s="15">
        <v>3658</v>
      </c>
      <c r="S12" s="13">
        <f t="shared" si="0"/>
        <v>1939</v>
      </c>
    </row>
    <row r="13" spans="2:19" ht="13.5" customHeight="1">
      <c r="B13" s="21"/>
      <c r="C13" s="47" t="s">
        <v>190</v>
      </c>
      <c r="D13" s="126">
        <v>0</v>
      </c>
      <c r="E13" s="14">
        <v>75</v>
      </c>
      <c r="F13" s="14">
        <v>71</v>
      </c>
      <c r="G13" s="15">
        <v>661</v>
      </c>
      <c r="H13" s="127">
        <v>156</v>
      </c>
      <c r="I13" s="133">
        <v>1075</v>
      </c>
      <c r="J13" s="133">
        <v>115</v>
      </c>
      <c r="K13" s="199">
        <v>0</v>
      </c>
      <c r="L13" s="57">
        <v>0</v>
      </c>
      <c r="M13" s="126">
        <v>0</v>
      </c>
      <c r="N13" s="13">
        <v>41</v>
      </c>
      <c r="O13" s="13">
        <v>56</v>
      </c>
      <c r="P13" s="13">
        <v>126</v>
      </c>
      <c r="Q13" s="13">
        <v>475</v>
      </c>
      <c r="R13" s="13">
        <v>181</v>
      </c>
      <c r="S13" s="12">
        <f t="shared" si="0"/>
        <v>-294</v>
      </c>
    </row>
    <row r="14" spans="2:19" s="55" customFormat="1" ht="13.5" customHeight="1">
      <c r="B14" s="21"/>
      <c r="C14" s="47" t="s">
        <v>192</v>
      </c>
      <c r="D14" s="128">
        <v>1</v>
      </c>
      <c r="E14" s="130">
        <v>521</v>
      </c>
      <c r="F14" s="130">
        <v>1780</v>
      </c>
      <c r="G14" s="130">
        <v>73</v>
      </c>
      <c r="H14" s="129">
        <v>661</v>
      </c>
      <c r="I14" s="129">
        <v>697</v>
      </c>
      <c r="J14" s="129">
        <v>58</v>
      </c>
      <c r="K14" s="129">
        <v>76</v>
      </c>
      <c r="L14" s="279">
        <v>84</v>
      </c>
      <c r="M14" s="279">
        <v>1</v>
      </c>
      <c r="N14" s="230">
        <v>0</v>
      </c>
      <c r="O14" s="13">
        <v>0</v>
      </c>
      <c r="P14" s="13">
        <v>29</v>
      </c>
      <c r="Q14" s="13">
        <v>891</v>
      </c>
      <c r="R14" s="13">
        <v>188</v>
      </c>
      <c r="S14" s="12">
        <f t="shared" si="0"/>
        <v>-703</v>
      </c>
    </row>
    <row r="15" spans="2:19" ht="13.5" customHeight="1">
      <c r="B15" s="25" t="s">
        <v>194</v>
      </c>
      <c r="C15" s="48"/>
      <c r="D15" s="13">
        <v>-959</v>
      </c>
      <c r="E15" s="13">
        <v>-209</v>
      </c>
      <c r="F15" s="13">
        <v>-14337</v>
      </c>
      <c r="G15" s="13">
        <v>696</v>
      </c>
      <c r="H15" s="13">
        <v>142</v>
      </c>
      <c r="I15" s="13">
        <v>-1016</v>
      </c>
      <c r="J15" s="13">
        <v>409</v>
      </c>
      <c r="K15" s="13">
        <v>438</v>
      </c>
      <c r="L15" s="13">
        <v>568</v>
      </c>
      <c r="M15" s="13">
        <v>2175</v>
      </c>
      <c r="N15" s="13">
        <v>140</v>
      </c>
      <c r="O15" s="13">
        <v>773</v>
      </c>
      <c r="P15" s="13">
        <v>3044</v>
      </c>
      <c r="Q15" s="13">
        <v>-296</v>
      </c>
      <c r="R15" s="13">
        <v>2658</v>
      </c>
      <c r="S15" s="12">
        <f t="shared" si="0"/>
        <v>2954</v>
      </c>
    </row>
    <row r="16" spans="2:19" ht="13.5" customHeight="1">
      <c r="B16" s="49"/>
      <c r="C16" s="49"/>
      <c r="D16" s="131"/>
      <c r="E16" s="125"/>
      <c r="F16" s="125"/>
      <c r="G16" s="125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1"/>
    </row>
    <row r="17" spans="2:19" ht="13.5" customHeight="1">
      <c r="B17" s="29" t="s">
        <v>195</v>
      </c>
      <c r="C17" s="49"/>
      <c r="D17" s="133">
        <v>14891</v>
      </c>
      <c r="E17" s="133">
        <v>15041</v>
      </c>
      <c r="F17" s="133">
        <v>13907</v>
      </c>
      <c r="G17" s="133">
        <v>12913</v>
      </c>
      <c r="H17" s="161">
        <v>12801</v>
      </c>
      <c r="I17" s="161">
        <v>13335</v>
      </c>
      <c r="J17" s="161">
        <v>13358</v>
      </c>
      <c r="K17" s="161">
        <v>14019</v>
      </c>
      <c r="L17" s="280">
        <v>13770</v>
      </c>
      <c r="M17" s="280">
        <v>14408</v>
      </c>
      <c r="N17" s="280">
        <v>13489</v>
      </c>
      <c r="O17" s="280">
        <v>13406</v>
      </c>
      <c r="P17" s="280">
        <v>13325</v>
      </c>
      <c r="Q17" s="161">
        <v>12783</v>
      </c>
      <c r="R17" s="161">
        <v>10872</v>
      </c>
      <c r="S17" s="13">
        <f>R17-Q17</f>
        <v>-1911</v>
      </c>
    </row>
    <row r="18" spans="2:19" ht="13.5" customHeight="1">
      <c r="B18" s="50"/>
      <c r="C18" s="49" t="s">
        <v>196</v>
      </c>
      <c r="D18" s="133">
        <v>11534</v>
      </c>
      <c r="E18" s="133">
        <v>11117</v>
      </c>
      <c r="F18" s="133">
        <v>10242</v>
      </c>
      <c r="G18" s="133">
        <v>10644</v>
      </c>
      <c r="H18" s="161">
        <v>10921</v>
      </c>
      <c r="I18" s="161">
        <v>11540</v>
      </c>
      <c r="J18" s="161">
        <v>11406</v>
      </c>
      <c r="K18" s="161">
        <v>11252</v>
      </c>
      <c r="L18" s="280">
        <v>9924</v>
      </c>
      <c r="M18" s="280">
        <v>9404</v>
      </c>
      <c r="N18" s="280">
        <v>8730</v>
      </c>
      <c r="O18" s="280">
        <v>8357</v>
      </c>
      <c r="P18" s="280">
        <v>7573</v>
      </c>
      <c r="Q18" s="161">
        <v>6622</v>
      </c>
      <c r="R18" s="161">
        <v>5571</v>
      </c>
      <c r="S18" s="13">
        <f>R18-Q18</f>
        <v>-1051</v>
      </c>
    </row>
    <row r="19" spans="2:19" ht="13.5" customHeight="1">
      <c r="B19" s="50"/>
      <c r="C19" s="34" t="s">
        <v>197</v>
      </c>
      <c r="D19" s="114">
        <v>1110</v>
      </c>
      <c r="E19" s="114">
        <v>1254</v>
      </c>
      <c r="F19" s="114">
        <v>1311</v>
      </c>
      <c r="G19" s="114">
        <v>1117</v>
      </c>
      <c r="H19" s="56">
        <v>930</v>
      </c>
      <c r="I19" s="56">
        <v>821</v>
      </c>
      <c r="J19" s="56">
        <v>752</v>
      </c>
      <c r="K19" s="56">
        <v>810</v>
      </c>
      <c r="L19" s="57">
        <v>979</v>
      </c>
      <c r="M19" s="57">
        <v>1121</v>
      </c>
      <c r="N19" s="57">
        <v>1183</v>
      </c>
      <c r="O19" s="57">
        <v>1378</v>
      </c>
      <c r="P19" s="57">
        <v>1772</v>
      </c>
      <c r="Q19" s="56">
        <v>1821</v>
      </c>
      <c r="R19" s="56">
        <v>1506</v>
      </c>
      <c r="S19" s="13">
        <f>R19-Q19</f>
        <v>-315</v>
      </c>
    </row>
    <row r="20" spans="2:19" ht="13.5" customHeight="1">
      <c r="B20" s="50"/>
      <c r="C20" s="34" t="s">
        <v>198</v>
      </c>
      <c r="D20" s="114">
        <v>1524</v>
      </c>
      <c r="E20" s="114">
        <v>1652</v>
      </c>
      <c r="F20" s="114">
        <v>987</v>
      </c>
      <c r="G20" s="114">
        <v>164</v>
      </c>
      <c r="H20" s="56">
        <v>134</v>
      </c>
      <c r="I20" s="56">
        <v>228</v>
      </c>
      <c r="J20" s="56">
        <v>373</v>
      </c>
      <c r="K20" s="56">
        <v>994</v>
      </c>
      <c r="L20" s="57">
        <v>1791</v>
      </c>
      <c r="M20" s="57">
        <v>2924</v>
      </c>
      <c r="N20" s="57">
        <v>2780</v>
      </c>
      <c r="O20" s="57">
        <v>2659</v>
      </c>
      <c r="P20" s="57">
        <v>2729</v>
      </c>
      <c r="Q20" s="56">
        <v>3184</v>
      </c>
      <c r="R20" s="56">
        <v>2922</v>
      </c>
      <c r="S20" s="13">
        <f>R20-Q20</f>
        <v>-262</v>
      </c>
    </row>
    <row r="21" spans="2:19" ht="13.5" customHeight="1">
      <c r="B21" s="51"/>
      <c r="C21" s="48" t="s">
        <v>199</v>
      </c>
      <c r="D21" s="56">
        <v>721</v>
      </c>
      <c r="E21" s="56">
        <v>1017</v>
      </c>
      <c r="F21" s="56">
        <v>1366</v>
      </c>
      <c r="G21" s="56">
        <v>986</v>
      </c>
      <c r="H21" s="56">
        <v>814</v>
      </c>
      <c r="I21" s="56">
        <v>746</v>
      </c>
      <c r="J21" s="56">
        <v>826</v>
      </c>
      <c r="K21" s="56">
        <v>960</v>
      </c>
      <c r="L21" s="57">
        <v>1075</v>
      </c>
      <c r="M21" s="57">
        <v>958</v>
      </c>
      <c r="N21" s="57">
        <v>794</v>
      </c>
      <c r="O21" s="57">
        <v>1012</v>
      </c>
      <c r="P21" s="57">
        <v>1250</v>
      </c>
      <c r="Q21" s="56">
        <v>1154</v>
      </c>
      <c r="R21" s="56">
        <v>872</v>
      </c>
      <c r="S21" s="13">
        <f>R21-Q21</f>
        <v>-282</v>
      </c>
    </row>
    <row r="22" spans="2:19" ht="13.5" customHeight="1">
      <c r="B22" s="43"/>
      <c r="C22" s="43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</row>
    <row r="23" spans="2:19" ht="13.5" customHeight="1">
      <c r="B23" s="47" t="s">
        <v>200</v>
      </c>
      <c r="C23" s="47"/>
      <c r="D23" s="89">
        <v>13932</v>
      </c>
      <c r="E23" s="89">
        <v>14832</v>
      </c>
      <c r="F23" s="89">
        <v>-430</v>
      </c>
      <c r="G23" s="89">
        <v>13610</v>
      </c>
      <c r="H23" s="13">
        <v>12944</v>
      </c>
      <c r="I23" s="13">
        <v>12318</v>
      </c>
      <c r="J23" s="13">
        <v>13767</v>
      </c>
      <c r="K23" s="13">
        <v>14457</v>
      </c>
      <c r="L23" s="13">
        <v>14338</v>
      </c>
      <c r="M23" s="13">
        <v>16584</v>
      </c>
      <c r="N23" s="13">
        <v>13629</v>
      </c>
      <c r="O23" s="13">
        <v>14180</v>
      </c>
      <c r="P23" s="13">
        <v>16370</v>
      </c>
      <c r="Q23" s="13">
        <v>12486</v>
      </c>
      <c r="R23" s="13">
        <v>13530</v>
      </c>
      <c r="S23" s="12">
        <f>R23-Q23</f>
        <v>1044</v>
      </c>
    </row>
    <row r="24" spans="4:8" ht="15.75" customHeight="1">
      <c r="D24" s="91"/>
      <c r="E24" s="91"/>
      <c r="F24" s="91"/>
      <c r="G24" s="91"/>
      <c r="H24" s="91"/>
    </row>
    <row r="25" ht="15.75" customHeight="1">
      <c r="C25" s="35"/>
    </row>
  </sheetData>
  <sheetProtection/>
  <mergeCells count="17">
    <mergeCell ref="P3:P4"/>
    <mergeCell ref="F3:F4"/>
    <mergeCell ref="G3:G4"/>
    <mergeCell ref="I3:I4"/>
    <mergeCell ref="J3:J4"/>
    <mergeCell ref="L3:L4"/>
    <mergeCell ref="O3:O4"/>
    <mergeCell ref="R3:R4"/>
    <mergeCell ref="B5:C5"/>
    <mergeCell ref="B11:C11"/>
    <mergeCell ref="H3:H4"/>
    <mergeCell ref="K3:K4"/>
    <mergeCell ref="D3:D4"/>
    <mergeCell ref="E3:E4"/>
    <mergeCell ref="Q3:Q4"/>
    <mergeCell ref="N3:N4"/>
    <mergeCell ref="M3:M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L31"/>
  <sheetViews>
    <sheetView view="pageBreakPreview" zoomScale="145" zoomScaleSheetLayoutView="145" zoomScalePageLayoutView="0" workbookViewId="0" topLeftCell="A1">
      <selection activeCell="F2" sqref="F2"/>
    </sheetView>
  </sheetViews>
  <sheetFormatPr defaultColWidth="9.00390625" defaultRowHeight="14.25" customHeight="1"/>
  <cols>
    <col min="1" max="1" width="1.625" style="35" customWidth="1"/>
    <col min="2" max="2" width="2.00390625" style="35" customWidth="1"/>
    <col min="3" max="3" width="3.00390625" style="35" customWidth="1"/>
    <col min="4" max="4" width="13.00390625" style="35" customWidth="1"/>
    <col min="5" max="10" width="11.00390625" style="1" customWidth="1"/>
    <col min="11" max="12" width="10.125" style="1" customWidth="1"/>
    <col min="13" max="16384" width="9.00390625" style="1" customWidth="1"/>
  </cols>
  <sheetData>
    <row r="1" spans="1:12" ht="14.25" customHeight="1">
      <c r="A1" s="44" t="s">
        <v>454</v>
      </c>
      <c r="B1" s="43"/>
      <c r="C1" s="44"/>
      <c r="D1" s="44"/>
      <c r="E1" s="43"/>
      <c r="F1" s="43"/>
      <c r="G1" s="43"/>
      <c r="H1" s="43"/>
      <c r="I1" s="43"/>
      <c r="J1" s="43"/>
      <c r="K1" s="43"/>
      <c r="L1" s="43"/>
    </row>
    <row r="2" spans="1:12" ht="14.25" customHeight="1">
      <c r="A2" s="44"/>
      <c r="B2" s="44" t="s">
        <v>111</v>
      </c>
      <c r="C2" s="44"/>
      <c r="D2" s="44"/>
      <c r="E2" s="43"/>
      <c r="F2" s="43"/>
      <c r="G2" s="43"/>
      <c r="H2" s="43"/>
      <c r="I2" s="45" t="s">
        <v>6</v>
      </c>
      <c r="J2" s="43"/>
      <c r="K2" s="43"/>
      <c r="L2" s="43"/>
    </row>
    <row r="3" spans="1:12" ht="11.25" customHeight="1">
      <c r="A3" s="44"/>
      <c r="B3" s="36"/>
      <c r="C3" s="37"/>
      <c r="D3" s="69"/>
      <c r="E3" s="379" t="s">
        <v>231</v>
      </c>
      <c r="F3" s="379" t="s">
        <v>112</v>
      </c>
      <c r="G3" s="339" t="s">
        <v>201</v>
      </c>
      <c r="H3" s="54"/>
      <c r="I3" s="53"/>
      <c r="J3" s="43"/>
      <c r="K3" s="43"/>
      <c r="L3" s="43"/>
    </row>
    <row r="4" spans="1:12" ht="13.5" customHeight="1">
      <c r="A4" s="55"/>
      <c r="B4" s="3"/>
      <c r="C4" s="19"/>
      <c r="D4" s="20"/>
      <c r="E4" s="380"/>
      <c r="F4" s="380"/>
      <c r="G4" s="340"/>
      <c r="H4" s="6" t="s">
        <v>64</v>
      </c>
      <c r="I4" s="6" t="s">
        <v>65</v>
      </c>
      <c r="J4" s="55"/>
      <c r="K4" s="55"/>
      <c r="L4" s="55"/>
    </row>
    <row r="5" spans="1:12" ht="13.5" customHeight="1">
      <c r="A5" s="44"/>
      <c r="B5" s="30" t="s">
        <v>113</v>
      </c>
      <c r="C5" s="31"/>
      <c r="D5" s="23"/>
      <c r="E5" s="247">
        <v>21966</v>
      </c>
      <c r="F5" s="56">
        <v>25459</v>
      </c>
      <c r="G5" s="247">
        <v>3492</v>
      </c>
      <c r="H5" s="247">
        <v>3492</v>
      </c>
      <c r="I5" s="248">
        <v>0</v>
      </c>
      <c r="J5" s="55"/>
      <c r="K5" s="55"/>
      <c r="L5" s="55"/>
    </row>
    <row r="6" spans="1:12" ht="13.5" customHeight="1">
      <c r="A6" s="44"/>
      <c r="B6" s="27" t="s">
        <v>114</v>
      </c>
      <c r="C6" s="28"/>
      <c r="D6" s="70"/>
      <c r="E6" s="248">
        <v>0</v>
      </c>
      <c r="F6" s="248">
        <v>0</v>
      </c>
      <c r="G6" s="248">
        <v>0</v>
      </c>
      <c r="H6" s="248">
        <v>0</v>
      </c>
      <c r="I6" s="248">
        <v>0</v>
      </c>
      <c r="J6" s="43"/>
      <c r="K6" s="43"/>
      <c r="L6" s="43"/>
    </row>
    <row r="7" spans="1:12" ht="13.5" customHeight="1">
      <c r="A7" s="44"/>
      <c r="B7" s="32" t="s">
        <v>115</v>
      </c>
      <c r="C7" s="33"/>
      <c r="D7" s="40"/>
      <c r="E7" s="121">
        <v>0</v>
      </c>
      <c r="F7" s="249">
        <v>0</v>
      </c>
      <c r="G7" s="249">
        <v>0</v>
      </c>
      <c r="H7" s="249">
        <v>0</v>
      </c>
      <c r="I7" s="248">
        <v>0</v>
      </c>
      <c r="J7" s="43"/>
      <c r="K7" s="43"/>
      <c r="L7" s="43"/>
    </row>
    <row r="8" spans="1:12" ht="13.5" customHeight="1">
      <c r="A8" s="44"/>
      <c r="B8" s="32" t="s">
        <v>232</v>
      </c>
      <c r="C8" s="33"/>
      <c r="D8" s="40"/>
      <c r="E8" s="71">
        <v>4028</v>
      </c>
      <c r="F8" s="57">
        <v>4047</v>
      </c>
      <c r="G8" s="57">
        <v>18</v>
      </c>
      <c r="H8" s="57">
        <v>18</v>
      </c>
      <c r="I8" s="248">
        <v>0</v>
      </c>
      <c r="J8" s="43"/>
      <c r="K8" s="43"/>
      <c r="L8" s="43"/>
    </row>
    <row r="9" spans="1:12" ht="13.5" customHeight="1">
      <c r="A9" s="44"/>
      <c r="B9" s="32" t="s">
        <v>71</v>
      </c>
      <c r="C9" s="33"/>
      <c r="D9" s="40"/>
      <c r="E9" s="71">
        <v>25995</v>
      </c>
      <c r="F9" s="57">
        <v>29507</v>
      </c>
      <c r="G9" s="57">
        <v>3511</v>
      </c>
      <c r="H9" s="57">
        <v>3511</v>
      </c>
      <c r="I9" s="248">
        <v>0</v>
      </c>
      <c r="J9" s="43"/>
      <c r="K9" s="43"/>
      <c r="L9" s="43"/>
    </row>
    <row r="10" spans="1:12" ht="11.25" customHeight="1">
      <c r="A10" s="44"/>
      <c r="B10" s="44" t="s">
        <v>116</v>
      </c>
      <c r="C10" s="44"/>
      <c r="D10" s="44"/>
      <c r="E10" s="43"/>
      <c r="F10" s="43"/>
      <c r="G10" s="43"/>
      <c r="H10" s="43"/>
      <c r="I10" s="45"/>
      <c r="J10" s="43"/>
      <c r="K10" s="43"/>
      <c r="L10" s="43"/>
    </row>
    <row r="11" spans="1:12" ht="13.5" customHeight="1">
      <c r="A11" s="44"/>
      <c r="B11" s="36"/>
      <c r="C11" s="37"/>
      <c r="D11" s="69"/>
      <c r="E11" s="348" t="s">
        <v>62</v>
      </c>
      <c r="F11" s="379" t="s">
        <v>231</v>
      </c>
      <c r="G11" s="339" t="s">
        <v>63</v>
      </c>
      <c r="H11" s="54"/>
      <c r="I11" s="53"/>
      <c r="J11" s="43"/>
      <c r="K11" s="43"/>
      <c r="L11" s="43"/>
    </row>
    <row r="12" spans="1:12" ht="13.5" customHeight="1">
      <c r="A12" s="55"/>
      <c r="B12" s="3"/>
      <c r="C12" s="19"/>
      <c r="D12" s="20"/>
      <c r="E12" s="349"/>
      <c r="F12" s="380"/>
      <c r="G12" s="340"/>
      <c r="H12" s="6" t="s">
        <v>64</v>
      </c>
      <c r="I12" s="6" t="s">
        <v>65</v>
      </c>
      <c r="J12" s="55"/>
      <c r="K12" s="55"/>
      <c r="L12" s="55"/>
    </row>
    <row r="13" spans="1:12" ht="13.5" customHeight="1">
      <c r="A13" s="44"/>
      <c r="B13" s="30" t="s">
        <v>66</v>
      </c>
      <c r="C13" s="31"/>
      <c r="D13" s="23"/>
      <c r="E13" s="247">
        <v>17152</v>
      </c>
      <c r="F13" s="56">
        <v>38222</v>
      </c>
      <c r="G13" s="247">
        <v>21069</v>
      </c>
      <c r="H13" s="247">
        <v>21607</v>
      </c>
      <c r="I13" s="247">
        <v>-537</v>
      </c>
      <c r="J13" s="55"/>
      <c r="K13" s="55"/>
      <c r="L13" s="55"/>
    </row>
    <row r="14" spans="1:12" ht="13.5" customHeight="1">
      <c r="A14" s="44"/>
      <c r="B14" s="27" t="s">
        <v>67</v>
      </c>
      <c r="C14" s="28"/>
      <c r="D14" s="70"/>
      <c r="E14" s="250">
        <v>835200</v>
      </c>
      <c r="F14" s="247">
        <v>852820</v>
      </c>
      <c r="G14" s="250">
        <v>17619</v>
      </c>
      <c r="H14" s="250">
        <v>19015</v>
      </c>
      <c r="I14" s="250">
        <v>-1395</v>
      </c>
      <c r="J14" s="43"/>
      <c r="K14" s="43"/>
      <c r="L14" s="43"/>
    </row>
    <row r="15" spans="1:12" ht="13.5" customHeight="1">
      <c r="A15" s="44"/>
      <c r="B15" s="27"/>
      <c r="C15" s="32" t="s">
        <v>68</v>
      </c>
      <c r="D15" s="40"/>
      <c r="E15" s="71">
        <v>156034</v>
      </c>
      <c r="F15" s="250">
        <v>160568</v>
      </c>
      <c r="G15" s="57">
        <v>4534</v>
      </c>
      <c r="H15" s="57">
        <v>5414</v>
      </c>
      <c r="I15" s="57">
        <v>-879</v>
      </c>
      <c r="J15" s="43"/>
      <c r="K15" s="43"/>
      <c r="L15" s="43"/>
    </row>
    <row r="16" spans="1:12" ht="13.5" customHeight="1">
      <c r="A16" s="44"/>
      <c r="B16" s="27"/>
      <c r="C16" s="30" t="s">
        <v>69</v>
      </c>
      <c r="D16" s="23"/>
      <c r="E16" s="71">
        <v>344255</v>
      </c>
      <c r="F16" s="57">
        <v>356571</v>
      </c>
      <c r="G16" s="57">
        <v>12315</v>
      </c>
      <c r="H16" s="57">
        <v>12362</v>
      </c>
      <c r="I16" s="57">
        <v>-46</v>
      </c>
      <c r="J16" s="43"/>
      <c r="K16" s="43"/>
      <c r="L16" s="43"/>
    </row>
    <row r="17" spans="1:12" ht="13.5" customHeight="1">
      <c r="A17" s="44"/>
      <c r="B17" s="27"/>
      <c r="C17" s="27" t="s">
        <v>70</v>
      </c>
      <c r="D17" s="70"/>
      <c r="E17" s="71">
        <v>334910</v>
      </c>
      <c r="F17" s="57">
        <v>335679</v>
      </c>
      <c r="G17" s="57">
        <v>769</v>
      </c>
      <c r="H17" s="57">
        <v>1238</v>
      </c>
      <c r="I17" s="57">
        <v>-468</v>
      </c>
      <c r="J17" s="43"/>
      <c r="K17" s="43"/>
      <c r="L17" s="43"/>
    </row>
    <row r="18" spans="1:12" ht="13.5" customHeight="1">
      <c r="A18" s="44"/>
      <c r="B18" s="32" t="s">
        <v>60</v>
      </c>
      <c r="C18" s="33"/>
      <c r="D18" s="40"/>
      <c r="E18" s="71">
        <v>252862</v>
      </c>
      <c r="F18" s="57">
        <v>260479</v>
      </c>
      <c r="G18" s="57">
        <v>7616</v>
      </c>
      <c r="H18" s="57">
        <v>10320</v>
      </c>
      <c r="I18" s="57">
        <v>-2703</v>
      </c>
      <c r="J18" s="43"/>
      <c r="K18" s="43"/>
      <c r="L18" s="43"/>
    </row>
    <row r="19" spans="1:12" ht="13.5" customHeight="1">
      <c r="A19" s="44"/>
      <c r="B19" s="32" t="s">
        <v>71</v>
      </c>
      <c r="C19" s="33"/>
      <c r="D19" s="40"/>
      <c r="E19" s="71">
        <v>1105215</v>
      </c>
      <c r="F19" s="57">
        <v>1151521</v>
      </c>
      <c r="G19" s="57">
        <v>46306</v>
      </c>
      <c r="H19" s="57">
        <v>50942</v>
      </c>
      <c r="I19" s="57">
        <v>-4636</v>
      </c>
      <c r="J19" s="43"/>
      <c r="K19" s="43"/>
      <c r="L19" s="43"/>
    </row>
    <row r="20" spans="2:4" ht="13.5" customHeight="1">
      <c r="B20" s="39"/>
      <c r="C20" s="39"/>
      <c r="D20" s="39"/>
    </row>
    <row r="21" spans="1:12" ht="15" customHeight="1">
      <c r="A21" s="28" t="s">
        <v>202</v>
      </c>
      <c r="B21" s="43"/>
      <c r="C21" s="28"/>
      <c r="D21" s="28"/>
      <c r="E21" s="43"/>
      <c r="F21" s="43"/>
      <c r="G21" s="43"/>
      <c r="H21" s="43"/>
      <c r="I21" s="45"/>
      <c r="J21" s="45" t="s">
        <v>6</v>
      </c>
      <c r="K21" s="43"/>
      <c r="L21" s="43"/>
    </row>
    <row r="22" spans="1:12" ht="13.5" customHeight="1">
      <c r="A22" s="55"/>
      <c r="B22" s="2"/>
      <c r="C22" s="54"/>
      <c r="D22" s="53"/>
      <c r="E22" s="6" t="s">
        <v>415</v>
      </c>
      <c r="F22" s="6" t="s">
        <v>416</v>
      </c>
      <c r="G22" s="6" t="s">
        <v>417</v>
      </c>
      <c r="H22" s="6" t="s">
        <v>437</v>
      </c>
      <c r="I22" s="6" t="s">
        <v>451</v>
      </c>
      <c r="J22" s="6" t="s">
        <v>211</v>
      </c>
      <c r="K22" s="55"/>
      <c r="L22" s="55"/>
    </row>
    <row r="23" spans="1:12" ht="13.5" customHeight="1">
      <c r="A23" s="55"/>
      <c r="B23" s="36" t="s">
        <v>117</v>
      </c>
      <c r="C23" s="54"/>
      <c r="D23" s="53"/>
      <c r="E23" s="57">
        <v>4223</v>
      </c>
      <c r="F23" s="57">
        <v>4256</v>
      </c>
      <c r="G23" s="57">
        <v>4463</v>
      </c>
      <c r="H23" s="57">
        <v>3818</v>
      </c>
      <c r="I23" s="57">
        <v>3511</v>
      </c>
      <c r="J23" s="57">
        <f aca="true" t="shared" si="0" ref="J23:J28">I23-H23</f>
        <v>-307</v>
      </c>
      <c r="K23" s="55"/>
      <c r="L23" s="55"/>
    </row>
    <row r="24" spans="1:12" ht="13.5" customHeight="1">
      <c r="A24" s="55"/>
      <c r="B24" s="36" t="s">
        <v>118</v>
      </c>
      <c r="C24" s="54"/>
      <c r="D24" s="53"/>
      <c r="E24" s="57">
        <v>58869</v>
      </c>
      <c r="F24" s="57">
        <v>59299</v>
      </c>
      <c r="G24" s="57">
        <v>52639</v>
      </c>
      <c r="H24" s="57">
        <v>32820</v>
      </c>
      <c r="I24" s="57">
        <v>46306</v>
      </c>
      <c r="J24" s="57">
        <f t="shared" si="0"/>
        <v>13486</v>
      </c>
      <c r="K24" s="55"/>
      <c r="L24" s="55"/>
    </row>
    <row r="25" spans="1:12" ht="13.5" customHeight="1">
      <c r="A25" s="44"/>
      <c r="B25" s="50"/>
      <c r="C25" s="36" t="s">
        <v>66</v>
      </c>
      <c r="D25" s="69"/>
      <c r="E25" s="57">
        <v>23280</v>
      </c>
      <c r="F25" s="57">
        <v>27336</v>
      </c>
      <c r="G25" s="57">
        <v>20562</v>
      </c>
      <c r="H25" s="57">
        <v>14724</v>
      </c>
      <c r="I25" s="57">
        <v>21069</v>
      </c>
      <c r="J25" s="57">
        <f t="shared" si="0"/>
        <v>6345</v>
      </c>
      <c r="K25" s="43"/>
      <c r="L25" s="43"/>
    </row>
    <row r="26" spans="1:12" ht="13.5" customHeight="1">
      <c r="A26" s="44"/>
      <c r="B26" s="50"/>
      <c r="C26" s="36" t="s">
        <v>67</v>
      </c>
      <c r="D26" s="69"/>
      <c r="E26" s="57">
        <v>31987</v>
      </c>
      <c r="F26" s="57">
        <v>27385</v>
      </c>
      <c r="G26" s="57">
        <v>28671</v>
      </c>
      <c r="H26" s="57">
        <v>21047</v>
      </c>
      <c r="I26" s="57">
        <v>17619</v>
      </c>
      <c r="J26" s="57">
        <f t="shared" si="0"/>
        <v>-3428</v>
      </c>
      <c r="K26" s="43"/>
      <c r="L26" s="43"/>
    </row>
    <row r="27" spans="1:12" ht="13.5" customHeight="1">
      <c r="A27" s="44"/>
      <c r="B27" s="51"/>
      <c r="C27" s="36" t="s">
        <v>60</v>
      </c>
      <c r="D27" s="69"/>
      <c r="E27" s="57">
        <v>3601</v>
      </c>
      <c r="F27" s="57">
        <v>4576</v>
      </c>
      <c r="G27" s="57">
        <v>3405</v>
      </c>
      <c r="H27" s="57">
        <v>-2951</v>
      </c>
      <c r="I27" s="57">
        <v>7616</v>
      </c>
      <c r="J27" s="57">
        <f t="shared" si="0"/>
        <v>10567</v>
      </c>
      <c r="K27" s="43"/>
      <c r="L27" s="43"/>
    </row>
    <row r="28" spans="1:12" ht="13.5" customHeight="1">
      <c r="A28" s="44"/>
      <c r="B28" s="32" t="s">
        <v>71</v>
      </c>
      <c r="C28" s="33"/>
      <c r="D28" s="40"/>
      <c r="E28" s="57">
        <v>63092</v>
      </c>
      <c r="F28" s="57">
        <v>63555</v>
      </c>
      <c r="G28" s="57">
        <v>57102</v>
      </c>
      <c r="H28" s="57">
        <v>36638</v>
      </c>
      <c r="I28" s="322">
        <v>49817</v>
      </c>
      <c r="J28" s="322">
        <f t="shared" si="0"/>
        <v>13179</v>
      </c>
      <c r="K28" s="43"/>
      <c r="L28" s="43"/>
    </row>
    <row r="29" spans="1:12" s="256" customFormat="1" ht="7.5" customHeight="1">
      <c r="A29" s="252"/>
      <c r="B29" s="258"/>
      <c r="C29" s="258"/>
      <c r="D29" s="258"/>
      <c r="E29" s="259"/>
      <c r="F29" s="259"/>
      <c r="G29" s="259"/>
      <c r="H29" s="259"/>
      <c r="I29" s="337"/>
      <c r="J29" s="338"/>
      <c r="K29" s="255"/>
      <c r="L29" s="255"/>
    </row>
    <row r="30" spans="1:12" ht="13.5" customHeight="1">
      <c r="A30" s="44"/>
      <c r="B30" s="27" t="s">
        <v>119</v>
      </c>
      <c r="C30" s="28"/>
      <c r="D30" s="70"/>
      <c r="E30" s="72">
        <v>18909.26</v>
      </c>
      <c r="F30" s="72">
        <v>21454.3</v>
      </c>
      <c r="G30" s="72">
        <v>21205.81</v>
      </c>
      <c r="H30" s="72">
        <v>18917.01</v>
      </c>
      <c r="I30" s="72">
        <v>29178.8</v>
      </c>
      <c r="J30" s="257">
        <f>I30-H30</f>
        <v>10261.79</v>
      </c>
      <c r="K30" s="43"/>
      <c r="L30" s="43"/>
    </row>
    <row r="31" spans="1:12" ht="13.5" customHeight="1">
      <c r="A31" s="44"/>
      <c r="B31" s="32" t="s">
        <v>203</v>
      </c>
      <c r="C31" s="33"/>
      <c r="D31" s="40"/>
      <c r="E31" s="73">
        <v>0.065</v>
      </c>
      <c r="F31" s="73">
        <v>0.045</v>
      </c>
      <c r="G31" s="73">
        <v>-0.11</v>
      </c>
      <c r="H31" s="73">
        <v>0.01</v>
      </c>
      <c r="I31" s="73">
        <v>0.09</v>
      </c>
      <c r="J31" s="251">
        <f>I31-H31</f>
        <v>0.08</v>
      </c>
      <c r="K31" s="43"/>
      <c r="L31" s="43"/>
    </row>
  </sheetData>
  <sheetProtection/>
  <mergeCells count="6">
    <mergeCell ref="E3:E4"/>
    <mergeCell ref="F3:F4"/>
    <mergeCell ref="G3:G4"/>
    <mergeCell ref="E11:E12"/>
    <mergeCell ref="F11:F12"/>
    <mergeCell ref="G11:G1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S30"/>
  <sheetViews>
    <sheetView view="pageBreakPreview" zoomScale="130" zoomScaleSheetLayoutView="130" zoomScalePageLayoutView="0" workbookViewId="0" topLeftCell="A1">
      <selection activeCell="S5" sqref="S5"/>
    </sheetView>
  </sheetViews>
  <sheetFormatPr defaultColWidth="9.00390625" defaultRowHeight="15.75" customHeight="1"/>
  <cols>
    <col min="1" max="1" width="3.25390625" style="1" customWidth="1"/>
    <col min="2" max="2" width="2.50390625" style="1" customWidth="1"/>
    <col min="3" max="3" width="20.25390625" style="1" customWidth="1"/>
    <col min="4" max="6" width="8.875" style="1" hidden="1" customWidth="1"/>
    <col min="7" max="13" width="0" style="1" hidden="1" customWidth="1"/>
    <col min="14" max="16384" width="9.00390625" style="1" customWidth="1"/>
  </cols>
  <sheetData>
    <row r="1" ht="15" customHeight="1">
      <c r="A1" s="1" t="s">
        <v>143</v>
      </c>
    </row>
    <row r="2" ht="15" customHeight="1">
      <c r="S2" s="7" t="s">
        <v>6</v>
      </c>
    </row>
    <row r="3" spans="2:19" ht="12" customHeight="1">
      <c r="B3" s="8"/>
      <c r="C3" s="9"/>
      <c r="D3" s="348" t="s">
        <v>248</v>
      </c>
      <c r="E3" s="348" t="s">
        <v>249</v>
      </c>
      <c r="F3" s="348" t="s">
        <v>242</v>
      </c>
      <c r="G3" s="348" t="s">
        <v>247</v>
      </c>
      <c r="H3" s="339" t="s">
        <v>244</v>
      </c>
      <c r="I3" s="339" t="s">
        <v>283</v>
      </c>
      <c r="J3" s="339" t="s">
        <v>288</v>
      </c>
      <c r="K3" s="339" t="s">
        <v>335</v>
      </c>
      <c r="L3" s="339" t="s">
        <v>381</v>
      </c>
      <c r="M3" s="339" t="s">
        <v>382</v>
      </c>
      <c r="N3" s="339" t="s">
        <v>383</v>
      </c>
      <c r="O3" s="339" t="s">
        <v>384</v>
      </c>
      <c r="P3" s="354" t="s">
        <v>385</v>
      </c>
      <c r="Q3" s="354" t="s">
        <v>426</v>
      </c>
      <c r="R3" s="354" t="s">
        <v>440</v>
      </c>
      <c r="S3" s="234"/>
    </row>
    <row r="4" spans="2:19" ht="12" customHeight="1">
      <c r="B4" s="10"/>
      <c r="C4" s="11"/>
      <c r="D4" s="349"/>
      <c r="E4" s="349"/>
      <c r="F4" s="349"/>
      <c r="G4" s="349"/>
      <c r="H4" s="340"/>
      <c r="I4" s="340"/>
      <c r="J4" s="340"/>
      <c r="K4" s="340"/>
      <c r="L4" s="340"/>
      <c r="M4" s="340"/>
      <c r="N4" s="340"/>
      <c r="O4" s="340"/>
      <c r="P4" s="355"/>
      <c r="Q4" s="355"/>
      <c r="R4" s="355"/>
      <c r="S4" s="5" t="s">
        <v>72</v>
      </c>
    </row>
    <row r="5" spans="2:19" ht="13.5" customHeight="1">
      <c r="B5" s="359" t="s">
        <v>7</v>
      </c>
      <c r="C5" s="360"/>
      <c r="D5" s="12">
        <v>37387</v>
      </c>
      <c r="E5" s="12">
        <v>36018</v>
      </c>
      <c r="F5" s="12">
        <v>23955</v>
      </c>
      <c r="G5" s="12">
        <v>37102</v>
      </c>
      <c r="H5" s="12">
        <v>37671</v>
      </c>
      <c r="I5" s="12">
        <v>39229</v>
      </c>
      <c r="J5" s="12">
        <v>37443</v>
      </c>
      <c r="K5" s="12">
        <v>38363</v>
      </c>
      <c r="L5" s="125">
        <v>37349</v>
      </c>
      <c r="M5" s="61">
        <v>36699</v>
      </c>
      <c r="N5" s="61">
        <v>35277</v>
      </c>
      <c r="O5" s="61">
        <v>34033</v>
      </c>
      <c r="P5" s="61">
        <v>33826</v>
      </c>
      <c r="Q5" s="61">
        <v>33264</v>
      </c>
      <c r="R5" s="61">
        <v>31792</v>
      </c>
      <c r="S5" s="13">
        <v>-1472</v>
      </c>
    </row>
    <row r="6" spans="2:19" ht="13.5" customHeight="1">
      <c r="B6" s="21"/>
      <c r="C6" s="47" t="s">
        <v>0</v>
      </c>
      <c r="D6" s="13">
        <v>35029</v>
      </c>
      <c r="E6" s="12">
        <v>35342</v>
      </c>
      <c r="F6" s="12">
        <v>35169</v>
      </c>
      <c r="G6" s="12">
        <v>34068</v>
      </c>
      <c r="H6" s="12">
        <v>34188</v>
      </c>
      <c r="I6" s="12">
        <v>34619</v>
      </c>
      <c r="J6" s="12">
        <v>34158</v>
      </c>
      <c r="K6" s="12">
        <v>33529</v>
      </c>
      <c r="L6" s="125">
        <v>32256</v>
      </c>
      <c r="M6" s="61">
        <v>32015</v>
      </c>
      <c r="N6" s="61">
        <v>30380</v>
      </c>
      <c r="O6" s="61">
        <v>30014</v>
      </c>
      <c r="P6" s="61">
        <v>29544</v>
      </c>
      <c r="Q6" s="61">
        <v>28786</v>
      </c>
      <c r="R6" s="61">
        <v>27180</v>
      </c>
      <c r="S6" s="13">
        <v>-1606</v>
      </c>
    </row>
    <row r="7" spans="2:19" ht="13.5" customHeight="1">
      <c r="B7" s="21"/>
      <c r="C7" s="47" t="s">
        <v>1</v>
      </c>
      <c r="D7" s="13">
        <v>4469</v>
      </c>
      <c r="E7" s="12">
        <v>4362</v>
      </c>
      <c r="F7" s="12">
        <v>3782</v>
      </c>
      <c r="G7" s="12">
        <v>3773</v>
      </c>
      <c r="H7" s="12">
        <v>3623</v>
      </c>
      <c r="I7" s="12">
        <v>3683</v>
      </c>
      <c r="J7" s="12">
        <v>4045</v>
      </c>
      <c r="K7" s="12">
        <v>4463</v>
      </c>
      <c r="L7" s="125">
        <v>4632</v>
      </c>
      <c r="M7" s="61">
        <v>4533</v>
      </c>
      <c r="N7" s="61">
        <v>5447</v>
      </c>
      <c r="O7" s="61">
        <v>5137</v>
      </c>
      <c r="P7" s="61">
        <v>5258</v>
      </c>
      <c r="Q7" s="61">
        <v>5239</v>
      </c>
      <c r="R7" s="61">
        <v>4842</v>
      </c>
      <c r="S7" s="13">
        <v>-397</v>
      </c>
    </row>
    <row r="8" spans="2:19" ht="13.5" customHeight="1">
      <c r="B8" s="22"/>
      <c r="C8" s="47" t="s">
        <v>2</v>
      </c>
      <c r="D8" s="13">
        <v>-2111</v>
      </c>
      <c r="E8" s="12">
        <v>-3686</v>
      </c>
      <c r="F8" s="12">
        <v>-14996</v>
      </c>
      <c r="G8" s="12">
        <v>-739</v>
      </c>
      <c r="H8" s="12">
        <v>-140</v>
      </c>
      <c r="I8" s="12">
        <v>926</v>
      </c>
      <c r="J8" s="12">
        <v>-759</v>
      </c>
      <c r="K8" s="12">
        <v>371</v>
      </c>
      <c r="L8" s="125">
        <v>460</v>
      </c>
      <c r="M8" s="61">
        <v>149</v>
      </c>
      <c r="N8" s="61">
        <v>-551</v>
      </c>
      <c r="O8" s="61">
        <v>-1119</v>
      </c>
      <c r="P8" s="61">
        <v>-976</v>
      </c>
      <c r="Q8" s="61">
        <v>-762</v>
      </c>
      <c r="R8" s="61">
        <v>-229</v>
      </c>
      <c r="S8" s="13">
        <v>533</v>
      </c>
    </row>
    <row r="9" spans="2:19" ht="13.5" customHeight="1">
      <c r="B9" s="361" t="s">
        <v>8</v>
      </c>
      <c r="C9" s="362"/>
      <c r="D9" s="12">
        <v>27818</v>
      </c>
      <c r="E9" s="12">
        <v>28032</v>
      </c>
      <c r="F9" s="12">
        <v>28291</v>
      </c>
      <c r="G9" s="12">
        <v>27934</v>
      </c>
      <c r="H9" s="12">
        <v>27354</v>
      </c>
      <c r="I9" s="12">
        <v>27257</v>
      </c>
      <c r="J9" s="12">
        <v>27476</v>
      </c>
      <c r="K9" s="12">
        <v>27808</v>
      </c>
      <c r="L9" s="125">
        <v>27308</v>
      </c>
      <c r="M9" s="61">
        <v>26361</v>
      </c>
      <c r="N9" s="61">
        <v>28040</v>
      </c>
      <c r="O9" s="61">
        <v>28108</v>
      </c>
      <c r="P9" s="61">
        <v>27088</v>
      </c>
      <c r="Q9" s="61">
        <v>26214</v>
      </c>
      <c r="R9" s="61">
        <v>25473</v>
      </c>
      <c r="S9" s="13">
        <v>-741</v>
      </c>
    </row>
    <row r="10" spans="2:19" ht="13.5" customHeight="1">
      <c r="B10" s="359" t="s">
        <v>9</v>
      </c>
      <c r="C10" s="360"/>
      <c r="D10" s="14">
        <v>705</v>
      </c>
      <c r="E10" s="14">
        <v>1607</v>
      </c>
      <c r="F10" s="14">
        <v>5904</v>
      </c>
      <c r="G10" s="14">
        <v>3395</v>
      </c>
      <c r="H10" s="14">
        <v>1458</v>
      </c>
      <c r="I10" s="14">
        <v>1199</v>
      </c>
      <c r="J10" s="14">
        <v>-547</v>
      </c>
      <c r="K10" s="14">
        <v>-1786</v>
      </c>
      <c r="L10" s="208">
        <v>-448</v>
      </c>
      <c r="M10" s="15">
        <v>1669</v>
      </c>
      <c r="N10" s="15">
        <v>789</v>
      </c>
      <c r="O10" s="15">
        <v>641</v>
      </c>
      <c r="P10" s="15">
        <v>4741</v>
      </c>
      <c r="Q10" s="15">
        <v>2100</v>
      </c>
      <c r="R10" s="15">
        <v>4056</v>
      </c>
      <c r="S10" s="13">
        <v>1956</v>
      </c>
    </row>
    <row r="11" spans="2:19" ht="13.5" customHeight="1">
      <c r="B11" s="21"/>
      <c r="C11" s="100" t="s">
        <v>3</v>
      </c>
      <c r="D11" s="285">
        <v>-881</v>
      </c>
      <c r="E11" s="286">
        <v>-138</v>
      </c>
      <c r="F11" s="286">
        <v>1501</v>
      </c>
      <c r="G11" s="286">
        <v>-230</v>
      </c>
      <c r="H11" s="286">
        <v>299</v>
      </c>
      <c r="I11" s="286">
        <v>2013</v>
      </c>
      <c r="J11" s="287">
        <v>0</v>
      </c>
      <c r="K11" s="287">
        <v>0</v>
      </c>
      <c r="L11" s="288">
        <v>0</v>
      </c>
      <c r="M11" s="289">
        <v>-122</v>
      </c>
      <c r="N11" s="289">
        <v>-53</v>
      </c>
      <c r="O11" s="289">
        <v>17</v>
      </c>
      <c r="P11" s="289">
        <v>642</v>
      </c>
      <c r="Q11" s="290">
        <v>994</v>
      </c>
      <c r="R11" s="290">
        <v>473</v>
      </c>
      <c r="S11" s="286">
        <v>-521</v>
      </c>
    </row>
    <row r="12" spans="2:19" ht="13.5" customHeight="1">
      <c r="B12" s="21"/>
      <c r="C12" s="50" t="s">
        <v>289</v>
      </c>
      <c r="D12" s="17">
        <v>0</v>
      </c>
      <c r="E12" s="17">
        <v>5</v>
      </c>
      <c r="F12" s="281">
        <v>0</v>
      </c>
      <c r="G12" s="238">
        <v>0</v>
      </c>
      <c r="H12" s="238">
        <v>0</v>
      </c>
      <c r="I12" s="238">
        <v>0</v>
      </c>
      <c r="J12" s="17">
        <v>723</v>
      </c>
      <c r="K12" s="17">
        <v>2181</v>
      </c>
      <c r="L12" s="17">
        <v>983</v>
      </c>
      <c r="M12" s="282">
        <v>0</v>
      </c>
      <c r="N12" s="282">
        <v>0</v>
      </c>
      <c r="O12" s="283" t="s">
        <v>380</v>
      </c>
      <c r="P12" s="283" t="s">
        <v>380</v>
      </c>
      <c r="Q12" s="283" t="s">
        <v>380</v>
      </c>
      <c r="R12" s="283" t="s">
        <v>364</v>
      </c>
      <c r="S12" s="284" t="s">
        <v>364</v>
      </c>
    </row>
    <row r="13" spans="2:19" ht="13.5" customHeight="1">
      <c r="B13" s="21"/>
      <c r="C13" s="96" t="s">
        <v>10</v>
      </c>
      <c r="D13" s="174">
        <v>0</v>
      </c>
      <c r="E13" s="174">
        <v>5</v>
      </c>
      <c r="F13" s="174">
        <v>0</v>
      </c>
      <c r="G13" s="174">
        <v>0</v>
      </c>
      <c r="H13" s="174">
        <v>1</v>
      </c>
      <c r="I13" s="174">
        <v>5</v>
      </c>
      <c r="J13" s="174">
        <v>60</v>
      </c>
      <c r="K13" s="174">
        <v>22</v>
      </c>
      <c r="L13" s="174">
        <v>13</v>
      </c>
      <c r="M13" s="174">
        <v>1</v>
      </c>
      <c r="N13" s="174">
        <v>25</v>
      </c>
      <c r="O13" s="174">
        <v>7</v>
      </c>
      <c r="P13" s="174">
        <v>19</v>
      </c>
      <c r="Q13" s="174">
        <v>17</v>
      </c>
      <c r="R13" s="174">
        <v>7</v>
      </c>
      <c r="S13" s="178">
        <v>-10</v>
      </c>
    </row>
    <row r="14" spans="2:19" ht="13.5" customHeight="1">
      <c r="B14" s="21"/>
      <c r="C14" s="96" t="s">
        <v>11</v>
      </c>
      <c r="D14" s="175">
        <v>1509</v>
      </c>
      <c r="E14" s="175">
        <v>1523</v>
      </c>
      <c r="F14" s="176">
        <v>4347</v>
      </c>
      <c r="G14" s="176">
        <v>3292</v>
      </c>
      <c r="H14" s="176">
        <v>1015</v>
      </c>
      <c r="I14" s="177">
        <v>-752</v>
      </c>
      <c r="J14" s="183">
        <v>0</v>
      </c>
      <c r="K14" s="183">
        <v>0</v>
      </c>
      <c r="L14" s="201">
        <v>0</v>
      </c>
      <c r="M14" s="212">
        <v>1581</v>
      </c>
      <c r="N14" s="212">
        <v>505</v>
      </c>
      <c r="O14" s="212">
        <v>580</v>
      </c>
      <c r="P14" s="212">
        <v>3907</v>
      </c>
      <c r="Q14" s="212">
        <v>1033</v>
      </c>
      <c r="R14" s="212">
        <v>3501</v>
      </c>
      <c r="S14" s="178">
        <v>2468</v>
      </c>
    </row>
    <row r="15" spans="2:19" ht="13.5" customHeight="1">
      <c r="B15" s="21"/>
      <c r="C15" s="96" t="s">
        <v>169</v>
      </c>
      <c r="D15" s="175">
        <v>0</v>
      </c>
      <c r="E15" s="175">
        <v>34</v>
      </c>
      <c r="F15" s="179">
        <v>44</v>
      </c>
      <c r="G15" s="179">
        <v>123</v>
      </c>
      <c r="H15" s="174">
        <v>97</v>
      </c>
      <c r="I15" s="174">
        <v>-72</v>
      </c>
      <c r="J15" s="174">
        <v>56</v>
      </c>
      <c r="K15" s="174">
        <v>156</v>
      </c>
      <c r="L15" s="174">
        <v>171</v>
      </c>
      <c r="M15" s="174">
        <v>123</v>
      </c>
      <c r="N15" s="174">
        <v>103</v>
      </c>
      <c r="O15" s="174">
        <v>7</v>
      </c>
      <c r="P15" s="174">
        <v>65</v>
      </c>
      <c r="Q15" s="174">
        <v>41</v>
      </c>
      <c r="R15" s="174">
        <v>55</v>
      </c>
      <c r="S15" s="178">
        <v>14</v>
      </c>
    </row>
    <row r="16" spans="2:19" ht="13.5" customHeight="1">
      <c r="B16" s="21"/>
      <c r="C16" s="50" t="s">
        <v>12</v>
      </c>
      <c r="D16" s="17">
        <v>75</v>
      </c>
      <c r="E16" s="109">
        <v>181</v>
      </c>
      <c r="F16" s="109">
        <v>10</v>
      </c>
      <c r="G16" s="109">
        <v>207</v>
      </c>
      <c r="H16" s="109">
        <v>45</v>
      </c>
      <c r="I16" s="210">
        <v>6</v>
      </c>
      <c r="J16" s="177">
        <v>58</v>
      </c>
      <c r="K16" s="177">
        <v>216</v>
      </c>
      <c r="L16" s="177">
        <v>350</v>
      </c>
      <c r="M16" s="177">
        <v>92</v>
      </c>
      <c r="N16" s="177">
        <v>212</v>
      </c>
      <c r="O16" s="177">
        <v>31</v>
      </c>
      <c r="P16" s="177">
        <v>135</v>
      </c>
      <c r="Q16" s="177">
        <v>13</v>
      </c>
      <c r="R16" s="177">
        <v>20</v>
      </c>
      <c r="S16" s="178">
        <v>7</v>
      </c>
    </row>
    <row r="17" spans="2:19" ht="13.5" customHeight="1">
      <c r="B17" s="21"/>
      <c r="C17" s="102" t="s">
        <v>369</v>
      </c>
      <c r="D17" s="235"/>
      <c r="E17" s="236"/>
      <c r="F17" s="236"/>
      <c r="G17" s="236"/>
      <c r="H17" s="236"/>
      <c r="I17" s="237">
        <v>0</v>
      </c>
      <c r="J17" s="238">
        <v>0</v>
      </c>
      <c r="K17" s="238">
        <v>0</v>
      </c>
      <c r="L17" s="213">
        <v>0</v>
      </c>
      <c r="M17" s="213">
        <v>7</v>
      </c>
      <c r="N17" s="213">
        <v>4</v>
      </c>
      <c r="O17" s="213">
        <v>1</v>
      </c>
      <c r="P17" s="213">
        <v>30</v>
      </c>
      <c r="Q17" s="213">
        <v>0</v>
      </c>
      <c r="R17" s="213">
        <v>0</v>
      </c>
      <c r="S17" s="239">
        <v>0</v>
      </c>
    </row>
    <row r="18" spans="2:19" ht="13.5" customHeight="1">
      <c r="B18" s="25" t="s">
        <v>93</v>
      </c>
      <c r="C18" s="49"/>
      <c r="D18" s="61">
        <v>1021</v>
      </c>
      <c r="E18" s="110">
        <v>3195</v>
      </c>
      <c r="F18" s="110">
        <v>1188</v>
      </c>
      <c r="G18" s="110">
        <v>2152</v>
      </c>
      <c r="H18" s="110">
        <v>601</v>
      </c>
      <c r="I18" s="172">
        <v>-1743</v>
      </c>
      <c r="J18" s="172">
        <v>711</v>
      </c>
      <c r="K18" s="172">
        <v>89</v>
      </c>
      <c r="L18" s="202">
        <v>161</v>
      </c>
      <c r="M18" s="202">
        <v>1920</v>
      </c>
      <c r="N18" s="202">
        <v>1149</v>
      </c>
      <c r="O18" s="202">
        <v>2261</v>
      </c>
      <c r="P18" s="202">
        <v>4070</v>
      </c>
      <c r="Q18" s="202">
        <v>352</v>
      </c>
      <c r="R18" s="202">
        <v>3288</v>
      </c>
      <c r="S18" s="13">
        <v>2936</v>
      </c>
    </row>
    <row r="19" spans="2:19" ht="13.5" customHeight="1">
      <c r="B19" s="25" t="s">
        <v>94</v>
      </c>
      <c r="C19" s="49"/>
      <c r="D19" s="61">
        <v>14</v>
      </c>
      <c r="E19" s="110">
        <v>18</v>
      </c>
      <c r="F19" s="110">
        <v>1</v>
      </c>
      <c r="G19" s="110">
        <v>-22</v>
      </c>
      <c r="H19" s="110">
        <v>-26</v>
      </c>
      <c r="I19" s="172">
        <v>17</v>
      </c>
      <c r="J19" s="172">
        <v>31</v>
      </c>
      <c r="K19" s="172">
        <v>53</v>
      </c>
      <c r="L19" s="202">
        <v>17</v>
      </c>
      <c r="M19" s="202">
        <v>30</v>
      </c>
      <c r="N19" s="225">
        <v>0</v>
      </c>
      <c r="O19" s="240" t="s">
        <v>380</v>
      </c>
      <c r="P19" s="240" t="s">
        <v>380</v>
      </c>
      <c r="Q19" s="240" t="s">
        <v>380</v>
      </c>
      <c r="R19" s="240" t="s">
        <v>364</v>
      </c>
      <c r="S19" s="278" t="s">
        <v>364</v>
      </c>
    </row>
    <row r="20" spans="2:19" ht="13.5" customHeight="1">
      <c r="B20" s="25" t="s">
        <v>95</v>
      </c>
      <c r="C20" s="49"/>
      <c r="D20" s="61">
        <v>363</v>
      </c>
      <c r="E20" s="110">
        <v>453</v>
      </c>
      <c r="F20" s="110">
        <v>142</v>
      </c>
      <c r="G20" s="110">
        <v>309</v>
      </c>
      <c r="H20" s="110">
        <v>-570</v>
      </c>
      <c r="I20" s="172">
        <v>962</v>
      </c>
      <c r="J20" s="172">
        <v>266</v>
      </c>
      <c r="K20" s="172">
        <v>441</v>
      </c>
      <c r="L20" s="202">
        <v>538</v>
      </c>
      <c r="M20" s="202">
        <v>567</v>
      </c>
      <c r="N20" s="202">
        <v>318</v>
      </c>
      <c r="O20" s="202">
        <v>738</v>
      </c>
      <c r="P20" s="202">
        <v>261</v>
      </c>
      <c r="Q20" s="202">
        <v>18</v>
      </c>
      <c r="R20" s="202">
        <v>604</v>
      </c>
      <c r="S20" s="13">
        <v>586</v>
      </c>
    </row>
    <row r="21" spans="2:19" ht="13.5" customHeight="1">
      <c r="B21" s="356" t="s">
        <v>4</v>
      </c>
      <c r="C21" s="357"/>
      <c r="D21" s="16">
        <v>10263</v>
      </c>
      <c r="E21" s="16">
        <v>10046</v>
      </c>
      <c r="F21" s="16">
        <v>-8908</v>
      </c>
      <c r="G21" s="16">
        <v>8211</v>
      </c>
      <c r="H21" s="16">
        <v>8862</v>
      </c>
      <c r="I21" s="16">
        <v>10008</v>
      </c>
      <c r="J21" s="16">
        <v>11524</v>
      </c>
      <c r="K21" s="16">
        <v>12925</v>
      </c>
      <c r="L21" s="15">
        <v>11206</v>
      </c>
      <c r="M21" s="15">
        <v>11187</v>
      </c>
      <c r="N21" s="15">
        <v>7916</v>
      </c>
      <c r="O21" s="15">
        <v>8283</v>
      </c>
      <c r="P21" s="15">
        <v>6329</v>
      </c>
      <c r="Q21" s="15">
        <v>5320</v>
      </c>
      <c r="R21" s="15">
        <v>6156</v>
      </c>
      <c r="S21" s="13">
        <v>836</v>
      </c>
    </row>
    <row r="22" spans="2:19" ht="13.5" customHeight="1">
      <c r="B22" s="359" t="s">
        <v>5</v>
      </c>
      <c r="C22" s="360"/>
      <c r="D22" s="14">
        <v>-237</v>
      </c>
      <c r="E22" s="14">
        <v>-716</v>
      </c>
      <c r="F22" s="14">
        <v>95</v>
      </c>
      <c r="G22" s="14">
        <v>-124</v>
      </c>
      <c r="H22" s="14">
        <v>-6887</v>
      </c>
      <c r="I22" s="14">
        <v>-109</v>
      </c>
      <c r="J22" s="14">
        <v>-252</v>
      </c>
      <c r="K22" s="14">
        <v>-216</v>
      </c>
      <c r="L22" s="208">
        <v>280</v>
      </c>
      <c r="M22" s="15">
        <v>-67</v>
      </c>
      <c r="N22" s="15">
        <v>4742</v>
      </c>
      <c r="O22" s="15">
        <v>-217</v>
      </c>
      <c r="P22" s="15">
        <v>-76</v>
      </c>
      <c r="Q22" s="15">
        <v>-90</v>
      </c>
      <c r="R22" s="15">
        <v>-616</v>
      </c>
      <c r="S22" s="13">
        <v>-526</v>
      </c>
    </row>
    <row r="23" spans="2:19" ht="13.5" customHeight="1">
      <c r="B23" s="352" t="s">
        <v>204</v>
      </c>
      <c r="C23" s="353"/>
      <c r="D23" s="18">
        <v>10026</v>
      </c>
      <c r="E23" s="18">
        <v>9330</v>
      </c>
      <c r="F23" s="18">
        <v>-8812</v>
      </c>
      <c r="G23" s="18">
        <v>8086</v>
      </c>
      <c r="H23" s="18">
        <v>1975</v>
      </c>
      <c r="I23" s="173">
        <v>9898</v>
      </c>
      <c r="J23" s="173">
        <v>11272</v>
      </c>
      <c r="K23" s="173">
        <v>12709</v>
      </c>
      <c r="L23" s="209">
        <v>11487</v>
      </c>
      <c r="M23" s="214">
        <v>11120</v>
      </c>
      <c r="N23" s="214">
        <v>12659</v>
      </c>
      <c r="O23" s="214">
        <v>8065</v>
      </c>
      <c r="P23" s="214">
        <v>6252</v>
      </c>
      <c r="Q23" s="214">
        <v>5230</v>
      </c>
      <c r="R23" s="214">
        <v>5539</v>
      </c>
      <c r="S23" s="13">
        <v>309</v>
      </c>
    </row>
    <row r="24" spans="2:19" ht="13.5" customHeight="1">
      <c r="B24" s="66" t="s">
        <v>250</v>
      </c>
      <c r="C24" s="34"/>
      <c r="D24" s="12">
        <v>2814</v>
      </c>
      <c r="E24" s="12">
        <v>4495</v>
      </c>
      <c r="F24" s="12">
        <v>54</v>
      </c>
      <c r="G24" s="12">
        <v>107</v>
      </c>
      <c r="H24" s="12">
        <v>1689</v>
      </c>
      <c r="I24" s="12">
        <v>4020</v>
      </c>
      <c r="J24" s="12">
        <v>3059</v>
      </c>
      <c r="K24" s="12">
        <v>3424</v>
      </c>
      <c r="L24" s="125">
        <v>2276</v>
      </c>
      <c r="M24" s="61">
        <v>3656</v>
      </c>
      <c r="N24" s="61">
        <v>1827</v>
      </c>
      <c r="O24" s="61">
        <v>3043</v>
      </c>
      <c r="P24" s="61">
        <v>2390</v>
      </c>
      <c r="Q24" s="61">
        <v>964</v>
      </c>
      <c r="R24" s="61">
        <v>2789</v>
      </c>
      <c r="S24" s="13">
        <v>1825</v>
      </c>
    </row>
    <row r="25" spans="2:19" ht="13.5" customHeight="1">
      <c r="B25" s="66" t="s">
        <v>251</v>
      </c>
      <c r="C25" s="34"/>
      <c r="D25" s="12">
        <v>1079</v>
      </c>
      <c r="E25" s="12">
        <v>-8</v>
      </c>
      <c r="F25" s="12">
        <v>-4209</v>
      </c>
      <c r="G25" s="12">
        <v>2753</v>
      </c>
      <c r="H25" s="12">
        <v>-823</v>
      </c>
      <c r="I25" s="12">
        <v>972</v>
      </c>
      <c r="J25" s="12">
        <v>1797</v>
      </c>
      <c r="K25" s="12">
        <v>1564</v>
      </c>
      <c r="L25" s="125">
        <v>1856</v>
      </c>
      <c r="M25" s="61">
        <v>356</v>
      </c>
      <c r="N25" s="61">
        <v>672</v>
      </c>
      <c r="O25" s="61">
        <v>-498</v>
      </c>
      <c r="P25" s="61">
        <v>-325</v>
      </c>
      <c r="Q25" s="61">
        <v>481</v>
      </c>
      <c r="R25" s="61">
        <v>-147</v>
      </c>
      <c r="S25" s="13">
        <v>-628</v>
      </c>
    </row>
    <row r="26" spans="2:19" ht="13.5" customHeight="1">
      <c r="B26" s="356" t="s">
        <v>205</v>
      </c>
      <c r="C26" s="357"/>
      <c r="D26" s="13">
        <v>6132</v>
      </c>
      <c r="E26" s="13">
        <v>4843</v>
      </c>
      <c r="F26" s="13">
        <v>-4657</v>
      </c>
      <c r="G26" s="13">
        <v>5226</v>
      </c>
      <c r="H26" s="13">
        <v>1109</v>
      </c>
      <c r="I26" s="13">
        <v>4906</v>
      </c>
      <c r="J26" s="13">
        <v>6415</v>
      </c>
      <c r="K26" s="13">
        <v>7720</v>
      </c>
      <c r="L26" s="61">
        <v>7354</v>
      </c>
      <c r="M26" s="61">
        <v>7107</v>
      </c>
      <c r="N26" s="61">
        <v>10159</v>
      </c>
      <c r="O26" s="61">
        <v>5520</v>
      </c>
      <c r="P26" s="61">
        <v>4186</v>
      </c>
      <c r="Q26" s="61">
        <v>3784</v>
      </c>
      <c r="R26" s="61">
        <v>2896</v>
      </c>
      <c r="S26" s="13">
        <v>-888</v>
      </c>
    </row>
    <row r="27" spans="2:19" ht="13.5" customHeight="1">
      <c r="B27" s="25" t="s">
        <v>170</v>
      </c>
      <c r="C27" s="48"/>
      <c r="D27" s="42">
        <v>11115</v>
      </c>
      <c r="E27" s="42">
        <v>8793</v>
      </c>
      <c r="F27" s="13">
        <v>-4939</v>
      </c>
      <c r="G27" s="13">
        <v>10601</v>
      </c>
      <c r="H27" s="13">
        <v>11163</v>
      </c>
      <c r="I27" s="13">
        <v>11121</v>
      </c>
      <c r="J27" s="13">
        <v>11180</v>
      </c>
      <c r="K27" s="13">
        <v>11481</v>
      </c>
      <c r="L27" s="61">
        <v>10875</v>
      </c>
      <c r="M27" s="61">
        <v>10805</v>
      </c>
      <c r="N27" s="61">
        <v>7910</v>
      </c>
      <c r="O27" s="61">
        <v>6635</v>
      </c>
      <c r="P27" s="61">
        <v>6583</v>
      </c>
      <c r="Q27" s="61">
        <v>6338</v>
      </c>
      <c r="R27" s="61">
        <v>6373</v>
      </c>
      <c r="S27" s="13">
        <v>35</v>
      </c>
    </row>
    <row r="28" spans="2:3" ht="13.5" customHeight="1">
      <c r="B28" s="1" t="s">
        <v>378</v>
      </c>
      <c r="C28" s="1" t="s">
        <v>441</v>
      </c>
    </row>
    <row r="29" spans="2:19" ht="13.5" customHeight="1">
      <c r="B29" s="358" t="s">
        <v>442</v>
      </c>
      <c r="C29" s="358"/>
      <c r="D29" s="358"/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8"/>
    </row>
    <row r="30" spans="2:19" ht="13.5" customHeight="1"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</row>
  </sheetData>
  <sheetProtection/>
  <mergeCells count="23">
    <mergeCell ref="B9:C9"/>
    <mergeCell ref="B10:C10"/>
    <mergeCell ref="B26:C26"/>
    <mergeCell ref="J3:J4"/>
    <mergeCell ref="I3:I4"/>
    <mergeCell ref="B21:C21"/>
    <mergeCell ref="R3:R4"/>
    <mergeCell ref="B29:S30"/>
    <mergeCell ref="B22:C22"/>
    <mergeCell ref="N3:N4"/>
    <mergeCell ref="L3:L4"/>
    <mergeCell ref="K3:K4"/>
    <mergeCell ref="B5:C5"/>
    <mergeCell ref="F3:F4"/>
    <mergeCell ref="E3:E4"/>
    <mergeCell ref="D3:D4"/>
    <mergeCell ref="B23:C23"/>
    <mergeCell ref="P3:P4"/>
    <mergeCell ref="Q3:Q4"/>
    <mergeCell ref="O3:O4"/>
    <mergeCell ref="M3:M4"/>
    <mergeCell ref="H3:H4"/>
    <mergeCell ref="G3:G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AH21"/>
  <sheetViews>
    <sheetView view="pageBreakPreview" zoomScale="110" zoomScaleSheetLayoutView="110" zoomScalePageLayoutView="0" workbookViewId="0" topLeftCell="A1">
      <selection activeCell="AJ12" sqref="AJ12"/>
    </sheetView>
  </sheetViews>
  <sheetFormatPr defaultColWidth="9.00390625" defaultRowHeight="17.25" customHeight="1"/>
  <cols>
    <col min="1" max="1" width="2.50390625" style="1" customWidth="1"/>
    <col min="2" max="3" width="1.875" style="1" customWidth="1"/>
    <col min="4" max="4" width="12.375" style="1" customWidth="1"/>
    <col min="5" max="5" width="9.125" style="1" hidden="1" customWidth="1"/>
    <col min="6" max="6" width="7.00390625" style="1" hidden="1" customWidth="1"/>
    <col min="7" max="7" width="9.125" style="1" hidden="1" customWidth="1"/>
    <col min="8" max="8" width="7.00390625" style="1" hidden="1" customWidth="1"/>
    <col min="9" max="9" width="9.125" style="1" hidden="1" customWidth="1"/>
    <col min="10" max="10" width="7.00390625" style="1" hidden="1" customWidth="1"/>
    <col min="11" max="11" width="0" style="1" hidden="1" customWidth="1"/>
    <col min="12" max="12" width="7.00390625" style="1" hidden="1" customWidth="1"/>
    <col min="13" max="13" width="0" style="1" hidden="1" customWidth="1"/>
    <col min="14" max="14" width="7.00390625" style="1" hidden="1" customWidth="1"/>
    <col min="15" max="15" width="0" style="1" hidden="1" customWidth="1"/>
    <col min="16" max="16" width="7.00390625" style="1" hidden="1" customWidth="1"/>
    <col min="17" max="17" width="0" style="1" hidden="1" customWidth="1"/>
    <col min="18" max="18" width="7.00390625" style="1" hidden="1" customWidth="1"/>
    <col min="19" max="19" width="9.00390625" style="1" hidden="1" customWidth="1"/>
    <col min="20" max="20" width="7.00390625" style="1" hidden="1" customWidth="1"/>
    <col min="21" max="21" width="9.00390625" style="1" hidden="1" customWidth="1"/>
    <col min="22" max="22" width="7.00390625" style="1" hidden="1" customWidth="1"/>
    <col min="23" max="23" width="9.00390625" style="1" customWidth="1"/>
    <col min="24" max="24" width="7.00390625" style="1" customWidth="1"/>
    <col min="25" max="25" width="9.00390625" style="1" customWidth="1"/>
    <col min="26" max="26" width="7.00390625" style="1" customWidth="1"/>
    <col min="27" max="27" width="9.00390625" style="1" customWidth="1"/>
    <col min="28" max="28" width="7.00390625" style="1" customWidth="1"/>
    <col min="29" max="29" width="9.00390625" style="1" customWidth="1"/>
    <col min="30" max="30" width="7.00390625" style="1" customWidth="1"/>
    <col min="31" max="31" width="9.00390625" style="1" customWidth="1"/>
    <col min="32" max="32" width="7.00390625" style="1" customWidth="1"/>
    <col min="33" max="16384" width="9.00390625" style="1" customWidth="1"/>
  </cols>
  <sheetData>
    <row r="1" s="43" customFormat="1" ht="17.25" customHeight="1">
      <c r="A1" s="43" t="s">
        <v>144</v>
      </c>
    </row>
    <row r="2" spans="20:34" s="43" customFormat="1" ht="14.25" customHeight="1">
      <c r="T2" s="45"/>
      <c r="AH2" s="45" t="s">
        <v>37</v>
      </c>
    </row>
    <row r="3" spans="2:34" ht="11.25" customHeight="1">
      <c r="B3" s="29"/>
      <c r="C3" s="64"/>
      <c r="D3" s="34"/>
      <c r="E3" s="339" t="s">
        <v>171</v>
      </c>
      <c r="F3" s="367"/>
      <c r="G3" s="339" t="s">
        <v>206</v>
      </c>
      <c r="H3" s="367"/>
      <c r="I3" s="339" t="s">
        <v>233</v>
      </c>
      <c r="J3" s="367"/>
      <c r="K3" s="339" t="s">
        <v>245</v>
      </c>
      <c r="L3" s="363"/>
      <c r="M3" s="339" t="s">
        <v>282</v>
      </c>
      <c r="N3" s="363"/>
      <c r="O3" s="339" t="s">
        <v>286</v>
      </c>
      <c r="P3" s="363"/>
      <c r="Q3" s="339" t="s">
        <v>334</v>
      </c>
      <c r="R3" s="363"/>
      <c r="S3" s="339" t="s">
        <v>386</v>
      </c>
      <c r="T3" s="363"/>
      <c r="U3" s="339" t="s">
        <v>387</v>
      </c>
      <c r="V3" s="363"/>
      <c r="W3" s="339" t="s">
        <v>388</v>
      </c>
      <c r="X3" s="363"/>
      <c r="Y3" s="339" t="s">
        <v>389</v>
      </c>
      <c r="Z3" s="363"/>
      <c r="AA3" s="339" t="s">
        <v>390</v>
      </c>
      <c r="AB3" s="363"/>
      <c r="AC3" s="339" t="s">
        <v>427</v>
      </c>
      <c r="AD3" s="363"/>
      <c r="AE3" s="339" t="s">
        <v>443</v>
      </c>
      <c r="AF3" s="363"/>
      <c r="AG3" s="49"/>
      <c r="AH3" s="34"/>
    </row>
    <row r="4" spans="2:34" ht="13.5" customHeight="1">
      <c r="B4" s="21"/>
      <c r="C4" s="75"/>
      <c r="D4" s="76"/>
      <c r="E4" s="340"/>
      <c r="F4" s="368"/>
      <c r="G4" s="340"/>
      <c r="H4" s="368"/>
      <c r="I4" s="340"/>
      <c r="J4" s="368"/>
      <c r="K4" s="340"/>
      <c r="L4" s="364"/>
      <c r="M4" s="340"/>
      <c r="N4" s="364"/>
      <c r="O4" s="340"/>
      <c r="P4" s="364"/>
      <c r="Q4" s="340"/>
      <c r="R4" s="364"/>
      <c r="S4" s="340"/>
      <c r="T4" s="364"/>
      <c r="U4" s="340"/>
      <c r="V4" s="364"/>
      <c r="W4" s="340"/>
      <c r="X4" s="364"/>
      <c r="Y4" s="340"/>
      <c r="Z4" s="364"/>
      <c r="AA4" s="340"/>
      <c r="AB4" s="364"/>
      <c r="AC4" s="340"/>
      <c r="AD4" s="364"/>
      <c r="AE4" s="340"/>
      <c r="AF4" s="364"/>
      <c r="AG4" s="365" t="s">
        <v>207</v>
      </c>
      <c r="AH4" s="366"/>
    </row>
    <row r="5" spans="2:34" ht="15.75" customHeight="1">
      <c r="B5" s="22"/>
      <c r="C5" s="77"/>
      <c r="D5" s="78"/>
      <c r="E5" s="4" t="s">
        <v>120</v>
      </c>
      <c r="F5" s="3" t="s">
        <v>121</v>
      </c>
      <c r="G5" s="4" t="s">
        <v>120</v>
      </c>
      <c r="H5" s="4" t="s">
        <v>121</v>
      </c>
      <c r="I5" s="4" t="s">
        <v>120</v>
      </c>
      <c r="J5" s="4" t="s">
        <v>121</v>
      </c>
      <c r="K5" s="4" t="s">
        <v>120</v>
      </c>
      <c r="L5" s="4" t="s">
        <v>121</v>
      </c>
      <c r="M5" s="4" t="s">
        <v>120</v>
      </c>
      <c r="N5" s="4" t="s">
        <v>121</v>
      </c>
      <c r="O5" s="4" t="s">
        <v>120</v>
      </c>
      <c r="P5" s="4" t="s">
        <v>121</v>
      </c>
      <c r="Q5" s="4" t="s">
        <v>120</v>
      </c>
      <c r="R5" s="4" t="s">
        <v>121</v>
      </c>
      <c r="S5" s="4" t="s">
        <v>120</v>
      </c>
      <c r="T5" s="4" t="s">
        <v>121</v>
      </c>
      <c r="U5" s="4" t="s">
        <v>120</v>
      </c>
      <c r="V5" s="4" t="s">
        <v>121</v>
      </c>
      <c r="W5" s="4" t="s">
        <v>120</v>
      </c>
      <c r="X5" s="4" t="s">
        <v>121</v>
      </c>
      <c r="Y5" s="20" t="s">
        <v>120</v>
      </c>
      <c r="Z5" s="20" t="s">
        <v>121</v>
      </c>
      <c r="AA5" s="20" t="s">
        <v>120</v>
      </c>
      <c r="AB5" s="20" t="s">
        <v>121</v>
      </c>
      <c r="AC5" s="20" t="s">
        <v>120</v>
      </c>
      <c r="AD5" s="20" t="s">
        <v>121</v>
      </c>
      <c r="AE5" s="20" t="s">
        <v>120</v>
      </c>
      <c r="AF5" s="20" t="s">
        <v>121</v>
      </c>
      <c r="AG5" s="20" t="s">
        <v>120</v>
      </c>
      <c r="AH5" s="4" t="s">
        <v>121</v>
      </c>
    </row>
    <row r="6" spans="2:34" ht="15.75" customHeight="1">
      <c r="B6" s="29" t="s">
        <v>122</v>
      </c>
      <c r="C6" s="64"/>
      <c r="D6" s="34"/>
      <c r="E6" s="42">
        <v>2252859</v>
      </c>
      <c r="F6" s="26">
        <v>1.85</v>
      </c>
      <c r="G6" s="42">
        <v>2338183</v>
      </c>
      <c r="H6" s="26">
        <v>1.79</v>
      </c>
      <c r="I6" s="42">
        <v>2390092</v>
      </c>
      <c r="J6" s="26">
        <v>1.63</v>
      </c>
      <c r="K6" s="42">
        <v>2449384</v>
      </c>
      <c r="L6" s="26">
        <v>1.52</v>
      </c>
      <c r="M6" s="42">
        <v>2763389</v>
      </c>
      <c r="N6" s="26">
        <v>1.33</v>
      </c>
      <c r="O6" s="42">
        <v>3010527</v>
      </c>
      <c r="P6" s="26">
        <v>1.19</v>
      </c>
      <c r="Q6" s="42">
        <v>3086920</v>
      </c>
      <c r="R6" s="26">
        <v>1.14</v>
      </c>
      <c r="S6" s="42">
        <v>3132216</v>
      </c>
      <c r="T6" s="26">
        <v>1.09</v>
      </c>
      <c r="U6" s="42">
        <v>3178757</v>
      </c>
      <c r="V6" s="26">
        <v>1.06</v>
      </c>
      <c r="W6" s="42">
        <v>3211996</v>
      </c>
      <c r="X6" s="26">
        <v>0.98</v>
      </c>
      <c r="Y6" s="116">
        <v>3221288</v>
      </c>
      <c r="Z6" s="267">
        <v>0.96</v>
      </c>
      <c r="AA6" s="116">
        <v>3204862</v>
      </c>
      <c r="AB6" s="267">
        <v>0.96</v>
      </c>
      <c r="AC6" s="291">
        <v>3227235</v>
      </c>
      <c r="AD6" s="292">
        <v>0.93</v>
      </c>
      <c r="AE6" s="291">
        <v>3282160</v>
      </c>
      <c r="AF6" s="292">
        <v>0.86</v>
      </c>
      <c r="AG6" s="293">
        <v>54925</v>
      </c>
      <c r="AH6" s="294">
        <v>-0.07</v>
      </c>
    </row>
    <row r="7" spans="2:34" ht="15.75" customHeight="1">
      <c r="B7" s="21"/>
      <c r="C7" s="25" t="s">
        <v>252</v>
      </c>
      <c r="D7" s="48"/>
      <c r="E7" s="42">
        <v>1260418</v>
      </c>
      <c r="F7" s="26">
        <v>2.05</v>
      </c>
      <c r="G7" s="42">
        <v>1354359</v>
      </c>
      <c r="H7" s="26">
        <v>2</v>
      </c>
      <c r="I7" s="42">
        <v>1374207</v>
      </c>
      <c r="J7" s="26">
        <v>1.86</v>
      </c>
      <c r="K7" s="42">
        <v>1382133</v>
      </c>
      <c r="L7" s="26">
        <v>1.75</v>
      </c>
      <c r="M7" s="42">
        <v>1440058</v>
      </c>
      <c r="N7" s="26">
        <v>1.6</v>
      </c>
      <c r="O7" s="42">
        <v>1516175</v>
      </c>
      <c r="P7" s="26">
        <v>1.45</v>
      </c>
      <c r="Q7" s="42">
        <v>1568170</v>
      </c>
      <c r="R7" s="26">
        <v>1.32</v>
      </c>
      <c r="S7" s="42">
        <v>1660717</v>
      </c>
      <c r="T7" s="26">
        <v>1.2</v>
      </c>
      <c r="U7" s="42">
        <v>1742283</v>
      </c>
      <c r="V7" s="26">
        <v>1.1</v>
      </c>
      <c r="W7" s="42">
        <v>1727601</v>
      </c>
      <c r="X7" s="26">
        <v>1.05</v>
      </c>
      <c r="Y7" s="116">
        <v>1692515</v>
      </c>
      <c r="Z7" s="267">
        <v>1.05</v>
      </c>
      <c r="AA7" s="116">
        <v>1763840</v>
      </c>
      <c r="AB7" s="267">
        <v>0.99</v>
      </c>
      <c r="AC7" s="291">
        <v>1793391</v>
      </c>
      <c r="AD7" s="292">
        <v>0.96</v>
      </c>
      <c r="AE7" s="291">
        <v>1870239</v>
      </c>
      <c r="AF7" s="292">
        <v>0.92</v>
      </c>
      <c r="AG7" s="293">
        <v>76848</v>
      </c>
      <c r="AH7" s="294">
        <v>-0.04</v>
      </c>
    </row>
    <row r="8" spans="2:34" ht="15.75" customHeight="1">
      <c r="B8" s="21"/>
      <c r="C8" s="29" t="s">
        <v>253</v>
      </c>
      <c r="D8" s="34"/>
      <c r="E8" s="42">
        <v>891950</v>
      </c>
      <c r="F8" s="26">
        <v>1.68</v>
      </c>
      <c r="G8" s="42">
        <v>901746</v>
      </c>
      <c r="H8" s="26">
        <v>1.54</v>
      </c>
      <c r="I8" s="42">
        <v>906746</v>
      </c>
      <c r="J8" s="26">
        <v>1.42</v>
      </c>
      <c r="K8" s="42">
        <v>964948</v>
      </c>
      <c r="L8" s="26">
        <v>1.32</v>
      </c>
      <c r="M8" s="42">
        <v>1073800</v>
      </c>
      <c r="N8" s="26">
        <v>1.24</v>
      </c>
      <c r="O8" s="42">
        <v>1154731</v>
      </c>
      <c r="P8" s="26">
        <v>1.15</v>
      </c>
      <c r="Q8" s="42">
        <v>1280777</v>
      </c>
      <c r="R8" s="26">
        <v>1.09</v>
      </c>
      <c r="S8" s="42">
        <v>1314155</v>
      </c>
      <c r="T8" s="26">
        <v>1.04</v>
      </c>
      <c r="U8" s="42">
        <v>1285581</v>
      </c>
      <c r="V8" s="26">
        <v>1.12</v>
      </c>
      <c r="W8" s="42">
        <v>1320509</v>
      </c>
      <c r="X8" s="26">
        <v>1.02</v>
      </c>
      <c r="Y8" s="116">
        <v>1378657</v>
      </c>
      <c r="Z8" s="267">
        <v>0.97</v>
      </c>
      <c r="AA8" s="116">
        <v>1307329</v>
      </c>
      <c r="AB8" s="267">
        <v>1.01</v>
      </c>
      <c r="AC8" s="291">
        <v>1263136</v>
      </c>
      <c r="AD8" s="292">
        <v>1.01</v>
      </c>
      <c r="AE8" s="291">
        <v>1231801</v>
      </c>
      <c r="AF8" s="292">
        <v>0.88</v>
      </c>
      <c r="AG8" s="293">
        <v>-31335</v>
      </c>
      <c r="AH8" s="294">
        <v>-0.13</v>
      </c>
    </row>
    <row r="9" spans="2:34" ht="15.75" customHeight="1">
      <c r="B9" s="21"/>
      <c r="C9" s="21"/>
      <c r="D9" s="47" t="s">
        <v>123</v>
      </c>
      <c r="E9" s="42">
        <v>276475</v>
      </c>
      <c r="F9" s="26">
        <v>1.74</v>
      </c>
      <c r="G9" s="42">
        <v>263596</v>
      </c>
      <c r="H9" s="26">
        <v>1.38</v>
      </c>
      <c r="I9" s="42">
        <v>279429</v>
      </c>
      <c r="J9" s="26">
        <v>1.23</v>
      </c>
      <c r="K9" s="42">
        <v>320080</v>
      </c>
      <c r="L9" s="26">
        <v>1.12</v>
      </c>
      <c r="M9" s="42">
        <v>382888</v>
      </c>
      <c r="N9" s="26">
        <v>1.09</v>
      </c>
      <c r="O9" s="42">
        <v>394969</v>
      </c>
      <c r="P9" s="26">
        <v>1</v>
      </c>
      <c r="Q9" s="42">
        <v>458290</v>
      </c>
      <c r="R9" s="26">
        <v>0.88</v>
      </c>
      <c r="S9" s="42">
        <v>462923</v>
      </c>
      <c r="T9" s="26">
        <v>0.76</v>
      </c>
      <c r="U9" s="42">
        <v>440196</v>
      </c>
      <c r="V9" s="26">
        <v>0.75</v>
      </c>
      <c r="W9" s="42">
        <v>396546</v>
      </c>
      <c r="X9" s="26">
        <v>0.75</v>
      </c>
      <c r="Y9" s="116">
        <v>367914</v>
      </c>
      <c r="Z9" s="267">
        <v>0.76</v>
      </c>
      <c r="AA9" s="116">
        <v>279468</v>
      </c>
      <c r="AB9" s="267">
        <v>0.86</v>
      </c>
      <c r="AC9" s="291">
        <v>217536</v>
      </c>
      <c r="AD9" s="292">
        <v>0.8</v>
      </c>
      <c r="AE9" s="291">
        <v>201425</v>
      </c>
      <c r="AF9" s="292">
        <v>0.6</v>
      </c>
      <c r="AG9" s="293">
        <v>-16111</v>
      </c>
      <c r="AH9" s="294">
        <v>-0.2</v>
      </c>
    </row>
    <row r="10" spans="2:34" ht="15.75" customHeight="1">
      <c r="B10" s="21"/>
      <c r="C10" s="21"/>
      <c r="D10" s="47" t="s">
        <v>124</v>
      </c>
      <c r="E10" s="42">
        <v>176841</v>
      </c>
      <c r="F10" s="26">
        <v>1.47</v>
      </c>
      <c r="G10" s="42">
        <v>156373</v>
      </c>
      <c r="H10" s="26">
        <v>1.48</v>
      </c>
      <c r="I10" s="42">
        <v>179494</v>
      </c>
      <c r="J10" s="26">
        <v>1.49</v>
      </c>
      <c r="K10" s="42">
        <v>199920</v>
      </c>
      <c r="L10" s="26">
        <v>1.43</v>
      </c>
      <c r="M10" s="42">
        <v>217270</v>
      </c>
      <c r="N10" s="26">
        <v>1.36</v>
      </c>
      <c r="O10" s="42">
        <v>248291</v>
      </c>
      <c r="P10" s="26">
        <v>1.38</v>
      </c>
      <c r="Q10" s="42">
        <v>271486</v>
      </c>
      <c r="R10" s="26">
        <v>1.39</v>
      </c>
      <c r="S10" s="42">
        <v>263804</v>
      </c>
      <c r="T10" s="26">
        <v>1.35</v>
      </c>
      <c r="U10" s="42">
        <v>270181</v>
      </c>
      <c r="V10" s="26">
        <v>1.32</v>
      </c>
      <c r="W10" s="42">
        <v>287249</v>
      </c>
      <c r="X10" s="26">
        <v>1.21</v>
      </c>
      <c r="Y10" s="116">
        <v>310259</v>
      </c>
      <c r="Z10" s="267">
        <v>1.11</v>
      </c>
      <c r="AA10" s="116">
        <v>322550</v>
      </c>
      <c r="AB10" s="267">
        <v>1.02</v>
      </c>
      <c r="AC10" s="291">
        <v>348579</v>
      </c>
      <c r="AD10" s="292">
        <v>0.92</v>
      </c>
      <c r="AE10" s="291">
        <v>343800</v>
      </c>
      <c r="AF10" s="292">
        <v>0.86</v>
      </c>
      <c r="AG10" s="293">
        <v>-4779</v>
      </c>
      <c r="AH10" s="294">
        <v>-0.06</v>
      </c>
    </row>
    <row r="11" spans="2:34" ht="15.75" customHeight="1">
      <c r="B11" s="21"/>
      <c r="C11" s="22"/>
      <c r="D11" s="47" t="s">
        <v>125</v>
      </c>
      <c r="E11" s="42">
        <v>31634</v>
      </c>
      <c r="F11" s="26">
        <v>3.96</v>
      </c>
      <c r="G11" s="42">
        <v>32541</v>
      </c>
      <c r="H11" s="26">
        <v>4.02</v>
      </c>
      <c r="I11" s="42">
        <v>29204</v>
      </c>
      <c r="J11" s="26">
        <v>3.82</v>
      </c>
      <c r="K11" s="42">
        <v>25554</v>
      </c>
      <c r="L11" s="26">
        <v>3.64</v>
      </c>
      <c r="M11" s="42">
        <v>23486</v>
      </c>
      <c r="N11" s="26">
        <v>3.49</v>
      </c>
      <c r="O11" s="42">
        <v>23844</v>
      </c>
      <c r="P11" s="26">
        <v>3.15</v>
      </c>
      <c r="Q11" s="42">
        <v>25272</v>
      </c>
      <c r="R11" s="26">
        <v>3.2</v>
      </c>
      <c r="S11" s="42">
        <v>25486</v>
      </c>
      <c r="T11" s="26">
        <v>3.84</v>
      </c>
      <c r="U11" s="42">
        <v>25517</v>
      </c>
      <c r="V11" s="26">
        <v>4.39</v>
      </c>
      <c r="W11" s="42">
        <v>28702</v>
      </c>
      <c r="X11" s="26">
        <v>4.12</v>
      </c>
      <c r="Y11" s="116">
        <v>29119</v>
      </c>
      <c r="Z11" s="267">
        <v>4.73</v>
      </c>
      <c r="AA11" s="116">
        <v>28438</v>
      </c>
      <c r="AB11" s="267">
        <v>6.23</v>
      </c>
      <c r="AC11" s="291">
        <v>26211</v>
      </c>
      <c r="AD11" s="292">
        <v>6.94</v>
      </c>
      <c r="AE11" s="291">
        <v>23660</v>
      </c>
      <c r="AF11" s="292">
        <v>6.36</v>
      </c>
      <c r="AG11" s="293">
        <v>-2551</v>
      </c>
      <c r="AH11" s="294">
        <v>-0.58</v>
      </c>
    </row>
    <row r="12" spans="2:34" ht="15.75" customHeight="1">
      <c r="B12" s="21"/>
      <c r="C12" s="25" t="s">
        <v>254</v>
      </c>
      <c r="D12" s="48"/>
      <c r="E12" s="42">
        <v>62105</v>
      </c>
      <c r="F12" s="26">
        <v>0.65</v>
      </c>
      <c r="G12" s="42">
        <v>50069</v>
      </c>
      <c r="H12" s="26">
        <v>0.61</v>
      </c>
      <c r="I12" s="42">
        <v>84717</v>
      </c>
      <c r="J12" s="26">
        <v>0.16</v>
      </c>
      <c r="K12" s="42">
        <v>77305</v>
      </c>
      <c r="L12" s="26">
        <v>0.15</v>
      </c>
      <c r="M12" s="42">
        <v>168648</v>
      </c>
      <c r="N12" s="26">
        <v>0.12</v>
      </c>
      <c r="O12" s="42">
        <v>255189</v>
      </c>
      <c r="P12" s="26">
        <v>0.11</v>
      </c>
      <c r="Q12" s="42">
        <v>165993</v>
      </c>
      <c r="R12" s="26">
        <v>0.12</v>
      </c>
      <c r="S12" s="42">
        <v>108613</v>
      </c>
      <c r="T12" s="26">
        <v>0.12</v>
      </c>
      <c r="U12" s="42">
        <v>96700</v>
      </c>
      <c r="V12" s="26">
        <v>0.11</v>
      </c>
      <c r="W12" s="42">
        <v>118026</v>
      </c>
      <c r="X12" s="186">
        <v>-0.01</v>
      </c>
      <c r="Y12" s="116">
        <v>113597</v>
      </c>
      <c r="Z12" s="268">
        <v>0</v>
      </c>
      <c r="AA12" s="116">
        <v>85971</v>
      </c>
      <c r="AB12" s="268">
        <v>0.01</v>
      </c>
      <c r="AC12" s="291">
        <v>121555</v>
      </c>
      <c r="AD12" s="295">
        <v>0</v>
      </c>
      <c r="AE12" s="291">
        <v>104747</v>
      </c>
      <c r="AF12" s="295">
        <v>0.01</v>
      </c>
      <c r="AG12" s="293">
        <v>-16808</v>
      </c>
      <c r="AH12" s="294">
        <v>0.01</v>
      </c>
    </row>
    <row r="13" spans="2:34" ht="15.75" customHeight="1" thickBot="1">
      <c r="B13" s="136"/>
      <c r="C13" s="137" t="s">
        <v>208</v>
      </c>
      <c r="D13" s="138"/>
      <c r="E13" s="139">
        <v>26472</v>
      </c>
      <c r="F13" s="140">
        <v>1.38</v>
      </c>
      <c r="G13" s="139">
        <v>23611</v>
      </c>
      <c r="H13" s="140">
        <v>1.53</v>
      </c>
      <c r="I13" s="139">
        <v>19044</v>
      </c>
      <c r="J13" s="140">
        <v>1.28</v>
      </c>
      <c r="K13" s="139">
        <v>15593</v>
      </c>
      <c r="L13" s="140">
        <v>1.24</v>
      </c>
      <c r="M13" s="139">
        <v>14175</v>
      </c>
      <c r="N13" s="140">
        <v>1.12</v>
      </c>
      <c r="O13" s="139">
        <v>14157</v>
      </c>
      <c r="P13" s="140">
        <v>0.99</v>
      </c>
      <c r="Q13" s="139">
        <v>9737</v>
      </c>
      <c r="R13" s="140">
        <v>1.11</v>
      </c>
      <c r="S13" s="139">
        <v>6627</v>
      </c>
      <c r="T13" s="140">
        <v>1.32</v>
      </c>
      <c r="U13" s="139">
        <v>4990</v>
      </c>
      <c r="V13" s="140">
        <v>1.19</v>
      </c>
      <c r="W13" s="139">
        <v>3203</v>
      </c>
      <c r="X13" s="140">
        <v>0.83</v>
      </c>
      <c r="Y13" s="269">
        <v>2779</v>
      </c>
      <c r="Z13" s="270">
        <v>0.62</v>
      </c>
      <c r="AA13" s="269">
        <v>5121</v>
      </c>
      <c r="AB13" s="270">
        <v>0.26</v>
      </c>
      <c r="AC13" s="296">
        <v>5304</v>
      </c>
      <c r="AD13" s="297">
        <v>0.2</v>
      </c>
      <c r="AE13" s="296">
        <v>4926</v>
      </c>
      <c r="AF13" s="297">
        <v>0.19</v>
      </c>
      <c r="AG13" s="298">
        <v>-378</v>
      </c>
      <c r="AH13" s="299">
        <v>-0.01</v>
      </c>
    </row>
    <row r="14" spans="2:34" ht="15.75" customHeight="1" thickTop="1">
      <c r="B14" s="21" t="s">
        <v>126</v>
      </c>
      <c r="C14" s="75"/>
      <c r="D14" s="76"/>
      <c r="E14" s="79">
        <v>2157530</v>
      </c>
      <c r="F14" s="24">
        <v>0.3</v>
      </c>
      <c r="G14" s="79">
        <v>2241508</v>
      </c>
      <c r="H14" s="24">
        <v>0.29</v>
      </c>
      <c r="I14" s="79">
        <v>2295948</v>
      </c>
      <c r="J14" s="24">
        <v>0.21</v>
      </c>
      <c r="K14" s="79">
        <v>2349520</v>
      </c>
      <c r="L14" s="24">
        <v>0.13</v>
      </c>
      <c r="M14" s="79">
        <v>2658702</v>
      </c>
      <c r="N14" s="24">
        <v>0.08</v>
      </c>
      <c r="O14" s="79">
        <v>2911137</v>
      </c>
      <c r="P14" s="24">
        <v>0.06</v>
      </c>
      <c r="Q14" s="79">
        <v>3083355</v>
      </c>
      <c r="R14" s="24">
        <v>0.05</v>
      </c>
      <c r="S14" s="79">
        <v>3084100</v>
      </c>
      <c r="T14" s="24">
        <v>0.06</v>
      </c>
      <c r="U14" s="79">
        <v>3077019</v>
      </c>
      <c r="V14" s="24">
        <v>0.06</v>
      </c>
      <c r="W14" s="79">
        <v>3123456</v>
      </c>
      <c r="X14" s="24">
        <v>0.04</v>
      </c>
      <c r="Y14" s="271">
        <v>3164839</v>
      </c>
      <c r="Z14" s="267">
        <v>0.03</v>
      </c>
      <c r="AA14" s="271">
        <v>3158991</v>
      </c>
      <c r="AB14" s="267">
        <v>0.03</v>
      </c>
      <c r="AC14" s="291">
        <v>3256871</v>
      </c>
      <c r="AD14" s="292">
        <v>0.03</v>
      </c>
      <c r="AE14" s="291">
        <v>3342045</v>
      </c>
      <c r="AF14" s="292">
        <v>0.02</v>
      </c>
      <c r="AG14" s="293">
        <v>85174</v>
      </c>
      <c r="AH14" s="294">
        <v>-0.01</v>
      </c>
    </row>
    <row r="15" spans="2:34" ht="15.75" customHeight="1">
      <c r="B15" s="21"/>
      <c r="C15" s="29" t="s">
        <v>209</v>
      </c>
      <c r="D15" s="34"/>
      <c r="E15" s="42">
        <v>2126107</v>
      </c>
      <c r="F15" s="141">
        <v>0.28</v>
      </c>
      <c r="G15" s="42">
        <v>2195716</v>
      </c>
      <c r="H15" s="141">
        <v>0.28</v>
      </c>
      <c r="I15" s="42">
        <v>2250400</v>
      </c>
      <c r="J15" s="141">
        <v>0.19</v>
      </c>
      <c r="K15" s="42">
        <v>2307025</v>
      </c>
      <c r="L15" s="141">
        <v>0.11</v>
      </c>
      <c r="M15" s="42">
        <v>2608478</v>
      </c>
      <c r="N15" s="141">
        <v>0.06</v>
      </c>
      <c r="O15" s="42">
        <v>2893763</v>
      </c>
      <c r="P15" s="141">
        <v>0.04</v>
      </c>
      <c r="Q15" s="42">
        <v>3067516</v>
      </c>
      <c r="R15" s="141">
        <v>0.04</v>
      </c>
      <c r="S15" s="42">
        <v>3059792</v>
      </c>
      <c r="T15" s="141">
        <v>0.04</v>
      </c>
      <c r="U15" s="42">
        <v>3046211</v>
      </c>
      <c r="V15" s="141">
        <v>0.03</v>
      </c>
      <c r="W15" s="42">
        <v>3047380</v>
      </c>
      <c r="X15" s="141">
        <v>0.02</v>
      </c>
      <c r="Y15" s="116">
        <v>3063837</v>
      </c>
      <c r="Z15" s="272">
        <v>0.01</v>
      </c>
      <c r="AA15" s="116">
        <v>3040811</v>
      </c>
      <c r="AB15" s="272">
        <v>0.01</v>
      </c>
      <c r="AC15" s="300">
        <v>3066653</v>
      </c>
      <c r="AD15" s="301">
        <v>0.01</v>
      </c>
      <c r="AE15" s="300">
        <v>3209490</v>
      </c>
      <c r="AF15" s="301">
        <v>0.01</v>
      </c>
      <c r="AG15" s="293">
        <v>142837</v>
      </c>
      <c r="AH15" s="294">
        <v>0</v>
      </c>
    </row>
    <row r="16" spans="2:34" ht="15.75" customHeight="1">
      <c r="B16" s="21"/>
      <c r="C16" s="21"/>
      <c r="D16" s="47" t="s">
        <v>255</v>
      </c>
      <c r="E16" s="42">
        <v>2043495</v>
      </c>
      <c r="F16" s="26">
        <v>0.28</v>
      </c>
      <c r="G16" s="42">
        <v>2102569</v>
      </c>
      <c r="H16" s="26">
        <v>0.28</v>
      </c>
      <c r="I16" s="42">
        <v>2164983</v>
      </c>
      <c r="J16" s="26">
        <v>0.19</v>
      </c>
      <c r="K16" s="42">
        <v>2204177</v>
      </c>
      <c r="L16" s="26">
        <v>0.11</v>
      </c>
      <c r="M16" s="42">
        <v>2447276</v>
      </c>
      <c r="N16" s="26">
        <v>0.06</v>
      </c>
      <c r="O16" s="42">
        <v>2614534</v>
      </c>
      <c r="P16" s="26">
        <v>0.04</v>
      </c>
      <c r="Q16" s="42">
        <v>2830484</v>
      </c>
      <c r="R16" s="26">
        <v>0.04</v>
      </c>
      <c r="S16" s="42">
        <v>2845241</v>
      </c>
      <c r="T16" s="26">
        <v>0.04</v>
      </c>
      <c r="U16" s="42">
        <v>2876597</v>
      </c>
      <c r="V16" s="26">
        <v>0.03</v>
      </c>
      <c r="W16" s="42">
        <v>2888538</v>
      </c>
      <c r="X16" s="26">
        <v>0.02</v>
      </c>
      <c r="Y16" s="116">
        <v>2913692</v>
      </c>
      <c r="Z16" s="273">
        <v>0.01</v>
      </c>
      <c r="AA16" s="116">
        <v>2917462</v>
      </c>
      <c r="AB16" s="273">
        <v>0.01</v>
      </c>
      <c r="AC16" s="291">
        <v>2909860</v>
      </c>
      <c r="AD16" s="292">
        <v>0.01</v>
      </c>
      <c r="AE16" s="291">
        <v>3072283</v>
      </c>
      <c r="AF16" s="292">
        <v>0.01</v>
      </c>
      <c r="AG16" s="293">
        <v>162423</v>
      </c>
      <c r="AH16" s="294">
        <v>0</v>
      </c>
    </row>
    <row r="17" spans="2:34" ht="15.75" customHeight="1">
      <c r="B17" s="21"/>
      <c r="C17" s="22"/>
      <c r="D17" s="47" t="s">
        <v>256</v>
      </c>
      <c r="E17" s="42">
        <v>82611</v>
      </c>
      <c r="F17" s="26">
        <v>0.38</v>
      </c>
      <c r="G17" s="42">
        <v>93146</v>
      </c>
      <c r="H17" s="26">
        <v>0.4</v>
      </c>
      <c r="I17" s="42">
        <v>85417</v>
      </c>
      <c r="J17" s="26">
        <v>0.18</v>
      </c>
      <c r="K17" s="42">
        <v>102847</v>
      </c>
      <c r="L17" s="26">
        <v>0.07</v>
      </c>
      <c r="M17" s="42">
        <v>161202</v>
      </c>
      <c r="N17" s="26">
        <v>0.04</v>
      </c>
      <c r="O17" s="42">
        <v>279228</v>
      </c>
      <c r="P17" s="26">
        <v>0.04</v>
      </c>
      <c r="Q17" s="42">
        <v>237031</v>
      </c>
      <c r="R17" s="26">
        <v>0.03</v>
      </c>
      <c r="S17" s="42">
        <v>214550</v>
      </c>
      <c r="T17" s="26">
        <v>0.03</v>
      </c>
      <c r="U17" s="42">
        <v>169614</v>
      </c>
      <c r="V17" s="26">
        <v>0.03</v>
      </c>
      <c r="W17" s="42">
        <v>158842</v>
      </c>
      <c r="X17" s="26">
        <v>0.01</v>
      </c>
      <c r="Y17" s="116">
        <v>150144</v>
      </c>
      <c r="Z17" s="267">
        <v>0.01</v>
      </c>
      <c r="AA17" s="116">
        <v>123349</v>
      </c>
      <c r="AB17" s="267">
        <v>0.01</v>
      </c>
      <c r="AC17" s="291">
        <v>156793</v>
      </c>
      <c r="AD17" s="292">
        <v>0.01</v>
      </c>
      <c r="AE17" s="291">
        <v>137207</v>
      </c>
      <c r="AF17" s="292">
        <v>0</v>
      </c>
      <c r="AG17" s="293">
        <v>-19586</v>
      </c>
      <c r="AH17" s="294">
        <v>-0.01</v>
      </c>
    </row>
    <row r="18" spans="2:34" ht="15.75" customHeight="1">
      <c r="B18" s="21"/>
      <c r="C18" s="25" t="s">
        <v>257</v>
      </c>
      <c r="D18" s="49"/>
      <c r="E18" s="116">
        <v>5590</v>
      </c>
      <c r="F18" s="135">
        <v>0.52</v>
      </c>
      <c r="G18" s="116">
        <v>11213</v>
      </c>
      <c r="H18" s="135">
        <v>0.35</v>
      </c>
      <c r="I18" s="116">
        <v>9123</v>
      </c>
      <c r="J18" s="135">
        <v>0.11</v>
      </c>
      <c r="K18" s="116">
        <v>13434</v>
      </c>
      <c r="L18" s="135">
        <v>0.11</v>
      </c>
      <c r="M18" s="116">
        <v>6912</v>
      </c>
      <c r="N18" s="135">
        <v>0.1</v>
      </c>
      <c r="O18" s="116">
        <v>1176</v>
      </c>
      <c r="P18" s="135">
        <v>0.22</v>
      </c>
      <c r="Q18" s="116">
        <v>796</v>
      </c>
      <c r="R18" s="135">
        <v>0.32</v>
      </c>
      <c r="S18" s="116">
        <v>3149</v>
      </c>
      <c r="T18" s="135">
        <v>0.06</v>
      </c>
      <c r="U18" s="116">
        <v>7129</v>
      </c>
      <c r="V18" s="135">
        <v>0.03</v>
      </c>
      <c r="W18" s="116">
        <v>49717</v>
      </c>
      <c r="X18" s="135">
        <v>0.05</v>
      </c>
      <c r="Y18" s="116">
        <v>50629</v>
      </c>
      <c r="Z18" s="267">
        <v>0.03</v>
      </c>
      <c r="AA18" s="116">
        <v>78413</v>
      </c>
      <c r="AB18" s="267">
        <v>0.01</v>
      </c>
      <c r="AC18" s="291">
        <v>99577</v>
      </c>
      <c r="AD18" s="292">
        <v>0.02</v>
      </c>
      <c r="AE18" s="291">
        <v>52669</v>
      </c>
      <c r="AF18" s="292">
        <v>0</v>
      </c>
      <c r="AG18" s="293">
        <v>-46908</v>
      </c>
      <c r="AH18" s="294">
        <v>-0.02</v>
      </c>
    </row>
    <row r="19" spans="2:34" ht="15.75" customHeight="1">
      <c r="B19" s="50"/>
      <c r="C19" s="25" t="s">
        <v>115</v>
      </c>
      <c r="D19" s="48"/>
      <c r="E19" s="116">
        <v>20000</v>
      </c>
      <c r="F19" s="135">
        <v>1.68</v>
      </c>
      <c r="G19" s="116">
        <v>20000</v>
      </c>
      <c r="H19" s="142">
        <v>1.66</v>
      </c>
      <c r="I19" s="116">
        <v>20000</v>
      </c>
      <c r="J19" s="135">
        <v>1.67</v>
      </c>
      <c r="K19" s="116">
        <v>20000</v>
      </c>
      <c r="L19" s="135">
        <v>1.67</v>
      </c>
      <c r="M19" s="116">
        <v>13715</v>
      </c>
      <c r="N19" s="135">
        <v>1.68</v>
      </c>
      <c r="O19" s="184">
        <v>0</v>
      </c>
      <c r="P19" s="185">
        <v>0</v>
      </c>
      <c r="Q19" s="184">
        <v>0</v>
      </c>
      <c r="R19" s="185">
        <v>0</v>
      </c>
      <c r="S19" s="184">
        <v>0</v>
      </c>
      <c r="T19" s="185">
        <v>0</v>
      </c>
      <c r="U19" s="184">
        <v>0</v>
      </c>
      <c r="V19" s="185">
        <v>0</v>
      </c>
      <c r="W19" s="184">
        <v>0</v>
      </c>
      <c r="X19" s="185">
        <v>0</v>
      </c>
      <c r="Y19" s="185">
        <v>0</v>
      </c>
      <c r="Z19" s="185">
        <v>0</v>
      </c>
      <c r="AA19" s="185">
        <v>0</v>
      </c>
      <c r="AB19" s="185">
        <v>0</v>
      </c>
      <c r="AC19" s="302">
        <v>0</v>
      </c>
      <c r="AD19" s="302">
        <v>0</v>
      </c>
      <c r="AE19" s="302">
        <v>0</v>
      </c>
      <c r="AF19" s="302">
        <v>0</v>
      </c>
      <c r="AG19" s="302">
        <f>AC19-AA19</f>
        <v>0</v>
      </c>
      <c r="AH19" s="302">
        <f>AD19-AB19</f>
        <v>0</v>
      </c>
    </row>
    <row r="20" spans="2:34" ht="15.75" customHeight="1">
      <c r="B20" s="50"/>
      <c r="C20" s="352" t="s">
        <v>210</v>
      </c>
      <c r="D20" s="353"/>
      <c r="E20" s="116">
        <v>12677</v>
      </c>
      <c r="F20" s="135">
        <v>0</v>
      </c>
      <c r="G20" s="116">
        <v>18185</v>
      </c>
      <c r="H20" s="135">
        <v>0</v>
      </c>
      <c r="I20" s="116">
        <v>13845</v>
      </c>
      <c r="J20" s="135">
        <v>0</v>
      </c>
      <c r="K20" s="116">
        <v>13212</v>
      </c>
      <c r="L20" s="135">
        <v>0</v>
      </c>
      <c r="M20" s="116">
        <v>11167</v>
      </c>
      <c r="N20" s="135">
        <v>0</v>
      </c>
      <c r="O20" s="116">
        <v>3836</v>
      </c>
      <c r="P20" s="135">
        <v>0</v>
      </c>
      <c r="Q20" s="116">
        <v>6887</v>
      </c>
      <c r="R20" s="135">
        <v>0</v>
      </c>
      <c r="S20" s="116">
        <v>10916</v>
      </c>
      <c r="T20" s="135">
        <v>0</v>
      </c>
      <c r="U20" s="116">
        <v>12076</v>
      </c>
      <c r="V20" s="135">
        <v>0</v>
      </c>
      <c r="W20" s="116">
        <v>10869</v>
      </c>
      <c r="X20" s="135">
        <v>0</v>
      </c>
      <c r="Y20" s="116">
        <v>11119</v>
      </c>
      <c r="Z20" s="135">
        <v>0</v>
      </c>
      <c r="AA20" s="116">
        <v>3422</v>
      </c>
      <c r="AB20" s="135">
        <v>0</v>
      </c>
      <c r="AC20" s="302">
        <v>0</v>
      </c>
      <c r="AD20" s="302">
        <v>0</v>
      </c>
      <c r="AE20" s="302">
        <v>0</v>
      </c>
      <c r="AF20" s="302">
        <v>0</v>
      </c>
      <c r="AG20" s="302">
        <v>0</v>
      </c>
      <c r="AH20" s="302">
        <f>AD20-AB20</f>
        <v>0</v>
      </c>
    </row>
    <row r="21" spans="2:34" ht="15.75" customHeight="1">
      <c r="B21" s="51"/>
      <c r="C21" s="352" t="s">
        <v>336</v>
      </c>
      <c r="D21" s="353"/>
      <c r="E21" s="116">
        <v>12677</v>
      </c>
      <c r="F21" s="135">
        <v>0</v>
      </c>
      <c r="G21" s="116">
        <v>18185</v>
      </c>
      <c r="H21" s="135">
        <v>0</v>
      </c>
      <c r="I21" s="184">
        <v>0</v>
      </c>
      <c r="J21" s="185">
        <v>0</v>
      </c>
      <c r="K21" s="184">
        <v>0</v>
      </c>
      <c r="L21" s="185">
        <v>0</v>
      </c>
      <c r="M21" s="184">
        <v>0</v>
      </c>
      <c r="N21" s="185">
        <v>0</v>
      </c>
      <c r="O21" s="116">
        <v>1183</v>
      </c>
      <c r="P21" s="135">
        <v>2.43</v>
      </c>
      <c r="Q21" s="116">
        <v>3101</v>
      </c>
      <c r="R21" s="135">
        <v>2.32</v>
      </c>
      <c r="S21" s="116">
        <v>2649</v>
      </c>
      <c r="T21" s="135">
        <v>2.35</v>
      </c>
      <c r="U21" s="116">
        <v>2127</v>
      </c>
      <c r="V21" s="135">
        <v>2.37</v>
      </c>
      <c r="W21" s="116">
        <v>1606</v>
      </c>
      <c r="X21" s="135">
        <v>2.38</v>
      </c>
      <c r="Y21" s="116">
        <v>1056</v>
      </c>
      <c r="Z21" s="274">
        <v>2.43</v>
      </c>
      <c r="AA21" s="116">
        <v>553</v>
      </c>
      <c r="AB21" s="274">
        <v>2.56</v>
      </c>
      <c r="AC21" s="304">
        <v>241</v>
      </c>
      <c r="AD21" s="305">
        <v>2.33</v>
      </c>
      <c r="AE21" s="304">
        <v>131</v>
      </c>
      <c r="AF21" s="305">
        <v>2.2</v>
      </c>
      <c r="AG21" s="303">
        <v>-110</v>
      </c>
      <c r="AH21" s="306">
        <v>-0.13</v>
      </c>
    </row>
  </sheetData>
  <sheetProtection/>
  <mergeCells count="17">
    <mergeCell ref="AA3:AB4"/>
    <mergeCell ref="G3:H4"/>
    <mergeCell ref="I3:J4"/>
    <mergeCell ref="K3:L4"/>
    <mergeCell ref="M3:N4"/>
    <mergeCell ref="O3:P4"/>
    <mergeCell ref="W3:X4"/>
    <mergeCell ref="AE3:AF4"/>
    <mergeCell ref="AC3:AD4"/>
    <mergeCell ref="AG4:AH4"/>
    <mergeCell ref="S3:T4"/>
    <mergeCell ref="U3:V4"/>
    <mergeCell ref="C21:D21"/>
    <mergeCell ref="Q3:R4"/>
    <mergeCell ref="Y3:Z4"/>
    <mergeCell ref="C20:D20"/>
    <mergeCell ref="E3:F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AF31"/>
  <sheetViews>
    <sheetView view="pageBreakPreview" zoomScale="130" zoomScaleSheetLayoutView="130" zoomScalePageLayoutView="0" workbookViewId="0" topLeftCell="A1">
      <selection activeCell="AF20" sqref="AF20"/>
    </sheetView>
  </sheetViews>
  <sheetFormatPr defaultColWidth="9.00390625" defaultRowHeight="13.5" customHeight="1"/>
  <cols>
    <col min="1" max="1" width="2.50390625" style="1" customWidth="1"/>
    <col min="2" max="2" width="2.00390625" style="1" customWidth="1"/>
    <col min="3" max="3" width="2.125" style="1" customWidth="1"/>
    <col min="4" max="4" width="9.25390625" style="1" customWidth="1"/>
    <col min="5" max="22" width="0" style="1" hidden="1" customWidth="1"/>
    <col min="23" max="24" width="9.00390625" style="1" customWidth="1"/>
    <col min="25" max="25" width="9.25390625" style="1" bestFit="1" customWidth="1"/>
    <col min="26" max="26" width="9.125" style="1" bestFit="1" customWidth="1"/>
    <col min="27" max="27" width="9.25390625" style="1" bestFit="1" customWidth="1"/>
    <col min="28" max="28" width="9.125" style="1" bestFit="1" customWidth="1"/>
    <col min="29" max="29" width="9.25390625" style="1" bestFit="1" customWidth="1"/>
    <col min="30" max="30" width="9.125" style="1" bestFit="1" customWidth="1"/>
    <col min="31" max="31" width="9.25390625" style="1" bestFit="1" customWidth="1"/>
    <col min="32" max="32" width="9.125" style="1" bestFit="1" customWidth="1"/>
    <col min="33" max="16384" width="9.00390625" style="1" customWidth="1"/>
  </cols>
  <sheetData>
    <row r="1" ht="13.5" customHeight="1">
      <c r="A1" s="1" t="s">
        <v>148</v>
      </c>
    </row>
    <row r="2" ht="7.5" customHeight="1"/>
    <row r="3" spans="2:32" ht="13.5" customHeight="1">
      <c r="B3" s="1" t="s">
        <v>141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Z3" s="7"/>
      <c r="AB3" s="7"/>
      <c r="AD3" s="7"/>
      <c r="AF3" s="7" t="s">
        <v>37</v>
      </c>
    </row>
    <row r="4" spans="2:32" ht="13.5" customHeight="1">
      <c r="B4" s="339"/>
      <c r="C4" s="363"/>
      <c r="D4" s="367"/>
      <c r="E4" s="365" t="s">
        <v>290</v>
      </c>
      <c r="F4" s="366" t="s">
        <v>127</v>
      </c>
      <c r="G4" s="365" t="s">
        <v>291</v>
      </c>
      <c r="H4" s="366" t="s">
        <v>127</v>
      </c>
      <c r="I4" s="365" t="s">
        <v>292</v>
      </c>
      <c r="J4" s="366"/>
      <c r="K4" s="365" t="s">
        <v>293</v>
      </c>
      <c r="L4" s="366"/>
      <c r="M4" s="365" t="s">
        <v>294</v>
      </c>
      <c r="N4" s="366"/>
      <c r="O4" s="369" t="s">
        <v>295</v>
      </c>
      <c r="P4" s="369"/>
      <c r="Q4" s="369" t="s">
        <v>337</v>
      </c>
      <c r="R4" s="369"/>
      <c r="S4" s="369" t="s">
        <v>391</v>
      </c>
      <c r="T4" s="369"/>
      <c r="U4" s="369" t="s">
        <v>392</v>
      </c>
      <c r="V4" s="369"/>
      <c r="W4" s="369" t="s">
        <v>393</v>
      </c>
      <c r="X4" s="369"/>
      <c r="Y4" s="369" t="s">
        <v>394</v>
      </c>
      <c r="Z4" s="369"/>
      <c r="AA4" s="369" t="s">
        <v>395</v>
      </c>
      <c r="AB4" s="369"/>
      <c r="AC4" s="369" t="s">
        <v>428</v>
      </c>
      <c r="AD4" s="369"/>
      <c r="AE4" s="369" t="s">
        <v>444</v>
      </c>
      <c r="AF4" s="369"/>
    </row>
    <row r="5" spans="2:32" ht="13.5" customHeight="1">
      <c r="B5" s="340"/>
      <c r="C5" s="364"/>
      <c r="D5" s="368"/>
      <c r="E5" s="67" t="s">
        <v>128</v>
      </c>
      <c r="F5" s="67" t="s">
        <v>129</v>
      </c>
      <c r="G5" s="67" t="s">
        <v>128</v>
      </c>
      <c r="H5" s="67" t="s">
        <v>129</v>
      </c>
      <c r="I5" s="67" t="s">
        <v>128</v>
      </c>
      <c r="J5" s="67" t="s">
        <v>129</v>
      </c>
      <c r="K5" s="67" t="s">
        <v>128</v>
      </c>
      <c r="L5" s="67" t="s">
        <v>129</v>
      </c>
      <c r="M5" s="67" t="s">
        <v>128</v>
      </c>
      <c r="N5" s="67" t="s">
        <v>129</v>
      </c>
      <c r="O5" s="67" t="s">
        <v>128</v>
      </c>
      <c r="P5" s="67" t="s">
        <v>129</v>
      </c>
      <c r="Q5" s="67" t="s">
        <v>128</v>
      </c>
      <c r="R5" s="67" t="s">
        <v>129</v>
      </c>
      <c r="S5" s="67" t="s">
        <v>128</v>
      </c>
      <c r="T5" s="67" t="s">
        <v>129</v>
      </c>
      <c r="U5" s="67" t="s">
        <v>128</v>
      </c>
      <c r="V5" s="67" t="s">
        <v>129</v>
      </c>
      <c r="W5" s="67" t="s">
        <v>128</v>
      </c>
      <c r="X5" s="67" t="s">
        <v>129</v>
      </c>
      <c r="Y5" s="67" t="s">
        <v>128</v>
      </c>
      <c r="Z5" s="67" t="s">
        <v>129</v>
      </c>
      <c r="AA5" s="67" t="s">
        <v>128</v>
      </c>
      <c r="AB5" s="67" t="s">
        <v>129</v>
      </c>
      <c r="AC5" s="67" t="s">
        <v>128</v>
      </c>
      <c r="AD5" s="67" t="s">
        <v>129</v>
      </c>
      <c r="AE5" s="67" t="s">
        <v>128</v>
      </c>
      <c r="AF5" s="67" t="s">
        <v>129</v>
      </c>
    </row>
    <row r="6" spans="2:32" ht="13.5" customHeight="1">
      <c r="B6" s="341" t="s">
        <v>258</v>
      </c>
      <c r="C6" s="370"/>
      <c r="D6" s="342"/>
      <c r="E6" s="82">
        <v>2094869</v>
      </c>
      <c r="F6" s="81">
        <v>0.9687338837557898</v>
      </c>
      <c r="G6" s="82">
        <v>2144153</v>
      </c>
      <c r="H6" s="81">
        <f aca="true" t="shared" si="0" ref="H6:H15">(G6-E6)/E6*100</f>
        <v>2.3526053419092077</v>
      </c>
      <c r="I6" s="14">
        <v>2246540</v>
      </c>
      <c r="J6" s="81">
        <f aca="true" t="shared" si="1" ref="J6:J15">(I6-G6)/G6*100</f>
        <v>4.775172294141323</v>
      </c>
      <c r="K6" s="82">
        <v>2319064</v>
      </c>
      <c r="L6" s="81">
        <f>(K6-I6)/I6*100</f>
        <v>3.2282532249592713</v>
      </c>
      <c r="M6" s="82">
        <v>2584896</v>
      </c>
      <c r="N6" s="81">
        <v>11.4</v>
      </c>
      <c r="O6" s="82">
        <v>3023966</v>
      </c>
      <c r="P6" s="81">
        <v>16.9</v>
      </c>
      <c r="Q6" s="82">
        <v>3033234</v>
      </c>
      <c r="R6" s="81">
        <v>0.3064849274098981</v>
      </c>
      <c r="S6" s="82">
        <v>3053822</v>
      </c>
      <c r="T6" s="81">
        <v>0.6</v>
      </c>
      <c r="U6" s="82">
        <v>3001277</v>
      </c>
      <c r="V6" s="81">
        <v>-1.7</v>
      </c>
      <c r="W6" s="82">
        <v>3056146</v>
      </c>
      <c r="X6" s="81">
        <v>1.8</v>
      </c>
      <c r="Y6" s="82">
        <v>3080151</v>
      </c>
      <c r="Z6" s="81">
        <v>0.7</v>
      </c>
      <c r="AA6" s="82">
        <v>2957423</v>
      </c>
      <c r="AB6" s="81">
        <v>-3.9</v>
      </c>
      <c r="AC6" s="307">
        <v>2968721</v>
      </c>
      <c r="AD6" s="308">
        <v>0.3</v>
      </c>
      <c r="AE6" s="307">
        <v>3205789</v>
      </c>
      <c r="AF6" s="308">
        <v>7.9</v>
      </c>
    </row>
    <row r="7" spans="2:32" ht="13.5" customHeight="1">
      <c r="B7" s="21"/>
      <c r="C7" s="75"/>
      <c r="D7" s="47" t="s">
        <v>259</v>
      </c>
      <c r="E7" s="42">
        <v>1622783</v>
      </c>
      <c r="F7" s="81">
        <v>3.130358189187849</v>
      </c>
      <c r="G7" s="42">
        <v>1664777</v>
      </c>
      <c r="H7" s="81">
        <f t="shared" si="0"/>
        <v>2.587776677473205</v>
      </c>
      <c r="I7" s="14">
        <v>1694056</v>
      </c>
      <c r="J7" s="81">
        <f t="shared" si="1"/>
        <v>1.7587340526689161</v>
      </c>
      <c r="K7" s="42">
        <v>1727320</v>
      </c>
      <c r="L7" s="81">
        <v>1.9</v>
      </c>
      <c r="M7" s="42">
        <v>1853192</v>
      </c>
      <c r="N7" s="81">
        <v>7.2</v>
      </c>
      <c r="O7" s="42">
        <v>1871091</v>
      </c>
      <c r="P7" s="81">
        <v>0.9</v>
      </c>
      <c r="Q7" s="42">
        <v>1902520</v>
      </c>
      <c r="R7" s="81">
        <v>1.6</v>
      </c>
      <c r="S7" s="42">
        <v>1927270</v>
      </c>
      <c r="T7" s="81">
        <v>1.3009061665580388</v>
      </c>
      <c r="U7" s="42">
        <v>1930792</v>
      </c>
      <c r="V7" s="81">
        <v>0.1</v>
      </c>
      <c r="W7" s="42">
        <v>1947181</v>
      </c>
      <c r="X7" s="81">
        <v>0.8</v>
      </c>
      <c r="Y7" s="42">
        <v>1963554</v>
      </c>
      <c r="Z7" s="81">
        <v>0.8</v>
      </c>
      <c r="AA7" s="42">
        <v>1979239</v>
      </c>
      <c r="AB7" s="81">
        <v>0.7</v>
      </c>
      <c r="AC7" s="309">
        <v>2012240</v>
      </c>
      <c r="AD7" s="308">
        <v>1.6</v>
      </c>
      <c r="AE7" s="309">
        <v>2133843</v>
      </c>
      <c r="AF7" s="308">
        <v>6</v>
      </c>
    </row>
    <row r="8" spans="2:32" ht="13.5" customHeight="1">
      <c r="B8" s="21"/>
      <c r="C8" s="75"/>
      <c r="D8" s="47" t="s">
        <v>260</v>
      </c>
      <c r="E8" s="42">
        <v>334666</v>
      </c>
      <c r="F8" s="81">
        <v>-2.039322899134451</v>
      </c>
      <c r="G8" s="42">
        <v>340272</v>
      </c>
      <c r="H8" s="81">
        <f t="shared" si="0"/>
        <v>1.6751029384520686</v>
      </c>
      <c r="I8" s="14">
        <v>354123</v>
      </c>
      <c r="J8" s="81">
        <f t="shared" si="1"/>
        <v>4.070567075751164</v>
      </c>
      <c r="K8" s="42">
        <v>381919</v>
      </c>
      <c r="L8" s="81">
        <f>(K8-I8)/I8*100</f>
        <v>7.849250119308827</v>
      </c>
      <c r="M8" s="42">
        <v>445356</v>
      </c>
      <c r="N8" s="81">
        <v>16.6</v>
      </c>
      <c r="O8" s="42">
        <v>463387</v>
      </c>
      <c r="P8" s="81">
        <v>4</v>
      </c>
      <c r="Q8" s="42">
        <v>484825</v>
      </c>
      <c r="R8" s="81">
        <v>4.6263706146266514</v>
      </c>
      <c r="S8" s="42">
        <v>527791</v>
      </c>
      <c r="T8" s="81">
        <v>8.8</v>
      </c>
      <c r="U8" s="42">
        <v>534690</v>
      </c>
      <c r="V8" s="81">
        <v>1.3</v>
      </c>
      <c r="W8" s="42">
        <v>550341</v>
      </c>
      <c r="X8" s="81">
        <v>2.9</v>
      </c>
      <c r="Y8" s="42">
        <v>616603</v>
      </c>
      <c r="Z8" s="81">
        <v>12</v>
      </c>
      <c r="AA8" s="42">
        <v>619831</v>
      </c>
      <c r="AB8" s="81">
        <v>0.5</v>
      </c>
      <c r="AC8" s="309">
        <v>601148</v>
      </c>
      <c r="AD8" s="308">
        <v>-3</v>
      </c>
      <c r="AE8" s="309">
        <v>676012</v>
      </c>
      <c r="AF8" s="308">
        <v>12.4</v>
      </c>
    </row>
    <row r="9" spans="2:32" ht="13.5" customHeight="1">
      <c r="B9" s="21"/>
      <c r="C9" s="75"/>
      <c r="D9" s="47" t="s">
        <v>261</v>
      </c>
      <c r="E9" s="42">
        <v>110934</v>
      </c>
      <c r="F9" s="81">
        <v>-17.295520118091744</v>
      </c>
      <c r="G9" s="42">
        <v>120319</v>
      </c>
      <c r="H9" s="81">
        <f t="shared" si="0"/>
        <v>8.459985216434998</v>
      </c>
      <c r="I9" s="14">
        <v>163250</v>
      </c>
      <c r="J9" s="81">
        <f t="shared" si="1"/>
        <v>35.680981391135234</v>
      </c>
      <c r="K9" s="42">
        <v>187839</v>
      </c>
      <c r="L9" s="81">
        <v>15</v>
      </c>
      <c r="M9" s="42">
        <v>244865</v>
      </c>
      <c r="N9" s="81">
        <v>30.3</v>
      </c>
      <c r="O9" s="42">
        <v>647518</v>
      </c>
      <c r="P9" s="81">
        <v>164.4</v>
      </c>
      <c r="Q9" s="42">
        <v>617928</v>
      </c>
      <c r="R9" s="81">
        <v>-4.5</v>
      </c>
      <c r="S9" s="42">
        <v>562478</v>
      </c>
      <c r="T9" s="81">
        <v>-8.9</v>
      </c>
      <c r="U9" s="42">
        <v>491496</v>
      </c>
      <c r="V9" s="81">
        <v>-12.6</v>
      </c>
      <c r="W9" s="42">
        <v>494285</v>
      </c>
      <c r="X9" s="81">
        <v>0.5</v>
      </c>
      <c r="Y9" s="42">
        <v>446606</v>
      </c>
      <c r="Z9" s="81">
        <v>-9.6</v>
      </c>
      <c r="AA9" s="42">
        <v>302687</v>
      </c>
      <c r="AB9" s="81">
        <v>-32.2</v>
      </c>
      <c r="AC9" s="309">
        <v>295035</v>
      </c>
      <c r="AD9" s="308">
        <v>-2.5</v>
      </c>
      <c r="AE9" s="309">
        <v>345170</v>
      </c>
      <c r="AF9" s="308">
        <v>16.9</v>
      </c>
    </row>
    <row r="10" spans="2:32" ht="13.5" customHeight="1">
      <c r="B10" s="21"/>
      <c r="C10" s="75"/>
      <c r="D10" s="51" t="s">
        <v>262</v>
      </c>
      <c r="E10" s="42">
        <v>26484</v>
      </c>
      <c r="F10" s="81">
        <v>3.9566650965614696</v>
      </c>
      <c r="G10" s="42">
        <v>18783</v>
      </c>
      <c r="H10" s="81">
        <f t="shared" si="0"/>
        <v>-29.07793384685093</v>
      </c>
      <c r="I10" s="14">
        <v>35110</v>
      </c>
      <c r="J10" s="81">
        <f t="shared" si="1"/>
        <v>86.92434648352233</v>
      </c>
      <c r="K10" s="42">
        <v>21985</v>
      </c>
      <c r="L10" s="81">
        <v>-37.3</v>
      </c>
      <c r="M10" s="42">
        <v>41481</v>
      </c>
      <c r="N10" s="81">
        <v>88.6</v>
      </c>
      <c r="O10" s="42">
        <v>41968</v>
      </c>
      <c r="P10" s="81">
        <v>1.1</v>
      </c>
      <c r="Q10" s="42">
        <v>27958</v>
      </c>
      <c r="R10" s="81">
        <v>-33.3</v>
      </c>
      <c r="S10" s="42">
        <v>36281</v>
      </c>
      <c r="T10" s="81">
        <v>29.7</v>
      </c>
      <c r="U10" s="42">
        <v>44298</v>
      </c>
      <c r="V10" s="81">
        <v>22</v>
      </c>
      <c r="W10" s="42">
        <v>64338</v>
      </c>
      <c r="X10" s="81">
        <v>45.2</v>
      </c>
      <c r="Y10" s="42">
        <v>53387</v>
      </c>
      <c r="Z10" s="81">
        <v>-17</v>
      </c>
      <c r="AA10" s="42">
        <v>55665</v>
      </c>
      <c r="AB10" s="81">
        <v>4.2</v>
      </c>
      <c r="AC10" s="309">
        <v>60297</v>
      </c>
      <c r="AD10" s="308">
        <v>8.3</v>
      </c>
      <c r="AE10" s="309">
        <v>50761</v>
      </c>
      <c r="AF10" s="308">
        <v>-15.8</v>
      </c>
    </row>
    <row r="11" spans="2:32" ht="13.5" customHeight="1">
      <c r="B11" s="21"/>
      <c r="C11" s="47" t="s">
        <v>263</v>
      </c>
      <c r="D11" s="47"/>
      <c r="E11" s="42">
        <v>985072</v>
      </c>
      <c r="F11" s="81">
        <v>-2.758303439044278</v>
      </c>
      <c r="G11" s="42">
        <v>985882</v>
      </c>
      <c r="H11" s="81">
        <f t="shared" si="0"/>
        <v>0.08222749200058474</v>
      </c>
      <c r="I11" s="14">
        <v>1051727</v>
      </c>
      <c r="J11" s="81">
        <f t="shared" si="1"/>
        <v>6.67879117379159</v>
      </c>
      <c r="K11" s="42">
        <v>1109115</v>
      </c>
      <c r="L11" s="81">
        <v>5.4</v>
      </c>
      <c r="M11" s="42">
        <v>1415776</v>
      </c>
      <c r="N11" s="81">
        <v>27.6</v>
      </c>
      <c r="O11" s="42">
        <v>1662320</v>
      </c>
      <c r="P11" s="81">
        <v>17.4</v>
      </c>
      <c r="Q11" s="42">
        <v>1792313</v>
      </c>
      <c r="R11" s="81">
        <v>7.819974493478993</v>
      </c>
      <c r="S11" s="42">
        <v>1742352</v>
      </c>
      <c r="T11" s="81">
        <v>-2.7</v>
      </c>
      <c r="U11" s="42">
        <v>1730586</v>
      </c>
      <c r="V11" s="81">
        <v>-0.6</v>
      </c>
      <c r="W11" s="42">
        <v>1793393</v>
      </c>
      <c r="X11" s="81">
        <v>3.6</v>
      </c>
      <c r="Y11" s="42">
        <v>1900031</v>
      </c>
      <c r="Z11" s="81">
        <v>5.9</v>
      </c>
      <c r="AA11" s="42">
        <v>1886335</v>
      </c>
      <c r="AB11" s="81">
        <v>-0.7</v>
      </c>
      <c r="AC11" s="309">
        <v>1943055</v>
      </c>
      <c r="AD11" s="308">
        <v>3</v>
      </c>
      <c r="AE11" s="309">
        <v>2188420</v>
      </c>
      <c r="AF11" s="308">
        <v>12.6</v>
      </c>
    </row>
    <row r="12" spans="2:32" ht="13.5" customHeight="1">
      <c r="B12" s="21"/>
      <c r="C12" s="66" t="s">
        <v>264</v>
      </c>
      <c r="D12" s="66"/>
      <c r="E12" s="42">
        <v>1084977</v>
      </c>
      <c r="F12" s="81">
        <v>5.987492233931565</v>
      </c>
      <c r="G12" s="42">
        <v>1122494</v>
      </c>
      <c r="H12" s="81">
        <f t="shared" si="0"/>
        <v>3.4578613187191984</v>
      </c>
      <c r="I12" s="14">
        <v>1144380</v>
      </c>
      <c r="J12" s="81">
        <f t="shared" si="1"/>
        <v>1.9497654330446308</v>
      </c>
      <c r="K12" s="42">
        <v>1148494</v>
      </c>
      <c r="L12" s="81">
        <v>0.3</v>
      </c>
      <c r="M12" s="42">
        <v>1163629</v>
      </c>
      <c r="N12" s="81">
        <v>1.3</v>
      </c>
      <c r="O12" s="42">
        <v>1230967</v>
      </c>
      <c r="P12" s="81">
        <v>5.7</v>
      </c>
      <c r="Q12" s="42">
        <v>1236670</v>
      </c>
      <c r="R12" s="81">
        <v>0.4</v>
      </c>
      <c r="S12" s="42">
        <v>1216328</v>
      </c>
      <c r="T12" s="81">
        <v>-1.6449012266813297</v>
      </c>
      <c r="U12" s="42">
        <v>1186912</v>
      </c>
      <c r="V12" s="81">
        <v>-2.4</v>
      </c>
      <c r="W12" s="42">
        <v>1168987</v>
      </c>
      <c r="X12" s="81">
        <v>-1.5</v>
      </c>
      <c r="Y12" s="42">
        <v>1175952</v>
      </c>
      <c r="Z12" s="81">
        <v>0.5</v>
      </c>
      <c r="AA12" s="42">
        <v>1067209</v>
      </c>
      <c r="AB12" s="81">
        <v>-9.2</v>
      </c>
      <c r="AC12" s="309">
        <v>1022725</v>
      </c>
      <c r="AD12" s="308">
        <v>-4.1</v>
      </c>
      <c r="AE12" s="309">
        <v>1013726</v>
      </c>
      <c r="AF12" s="308">
        <v>-0.8</v>
      </c>
    </row>
    <row r="13" spans="2:32" ht="13.5" customHeight="1">
      <c r="B13" s="21"/>
      <c r="C13" s="66" t="s">
        <v>137</v>
      </c>
      <c r="D13" s="66"/>
      <c r="E13" s="58">
        <v>24819</v>
      </c>
      <c r="F13" s="81">
        <v>-34.808647001654805</v>
      </c>
      <c r="G13" s="58">
        <v>35776</v>
      </c>
      <c r="H13" s="81">
        <f t="shared" si="0"/>
        <v>44.147628832749106</v>
      </c>
      <c r="I13" s="14">
        <v>50432</v>
      </c>
      <c r="J13" s="81">
        <f t="shared" si="1"/>
        <v>40.9660107334526</v>
      </c>
      <c r="K13" s="58">
        <v>61454</v>
      </c>
      <c r="L13" s="81">
        <v>21.8</v>
      </c>
      <c r="M13" s="58">
        <v>5489</v>
      </c>
      <c r="N13" s="81">
        <v>-91</v>
      </c>
      <c r="O13" s="58">
        <v>130679</v>
      </c>
      <c r="P13" s="81">
        <v>2280.7</v>
      </c>
      <c r="Q13" s="58">
        <v>4250</v>
      </c>
      <c r="R13" s="81">
        <v>-96.7477559516066</v>
      </c>
      <c r="S13" s="58">
        <v>95141</v>
      </c>
      <c r="T13" s="81">
        <v>2138.6117647058827</v>
      </c>
      <c r="U13" s="58">
        <v>83777</v>
      </c>
      <c r="V13" s="81">
        <v>-11.9</v>
      </c>
      <c r="W13" s="58">
        <v>93756</v>
      </c>
      <c r="X13" s="81">
        <v>11.9</v>
      </c>
      <c r="Y13" s="58">
        <v>4167</v>
      </c>
      <c r="Z13" s="81">
        <v>-95.5</v>
      </c>
      <c r="AA13" s="58">
        <v>3878</v>
      </c>
      <c r="AB13" s="81">
        <v>-6.9</v>
      </c>
      <c r="AC13" s="310">
        <v>2940</v>
      </c>
      <c r="AD13" s="308">
        <v>-24.1</v>
      </c>
      <c r="AE13" s="310">
        <v>3641</v>
      </c>
      <c r="AF13" s="308">
        <v>23.8</v>
      </c>
    </row>
    <row r="14" spans="2:32" ht="13.5" customHeight="1">
      <c r="B14" s="365" t="s">
        <v>265</v>
      </c>
      <c r="C14" s="371"/>
      <c r="D14" s="366"/>
      <c r="E14" s="86">
        <v>1914190</v>
      </c>
      <c r="F14" s="81">
        <v>0.8006378140755119</v>
      </c>
      <c r="G14" s="86">
        <v>1956211</v>
      </c>
      <c r="H14" s="81">
        <f t="shared" si="0"/>
        <v>2.195236627503017</v>
      </c>
      <c r="I14" s="14">
        <v>2052358</v>
      </c>
      <c r="J14" s="81">
        <f t="shared" si="1"/>
        <v>4.914960604965415</v>
      </c>
      <c r="K14" s="86">
        <v>2109877</v>
      </c>
      <c r="L14" s="81">
        <f>(K14-I14)/I14*100</f>
        <v>2.8025812260823892</v>
      </c>
      <c r="M14" s="86">
        <v>2362554</v>
      </c>
      <c r="N14" s="81">
        <v>11.9</v>
      </c>
      <c r="O14" s="86">
        <v>2805830</v>
      </c>
      <c r="P14" s="81">
        <v>18.7</v>
      </c>
      <c r="Q14" s="86">
        <v>2815612</v>
      </c>
      <c r="R14" s="81">
        <v>0.3486312428051592</v>
      </c>
      <c r="S14" s="86">
        <v>2836308</v>
      </c>
      <c r="T14" s="81">
        <v>0.7350444592507774</v>
      </c>
      <c r="U14" s="86">
        <v>2784591</v>
      </c>
      <c r="V14" s="81">
        <v>-1.8</v>
      </c>
      <c r="W14" s="86">
        <v>2848134</v>
      </c>
      <c r="X14" s="81">
        <v>2.2</v>
      </c>
      <c r="Y14" s="86">
        <v>2868510</v>
      </c>
      <c r="Z14" s="81">
        <v>0.7</v>
      </c>
      <c r="AA14" s="86">
        <v>2742138</v>
      </c>
      <c r="AB14" s="81">
        <v>-4.4</v>
      </c>
      <c r="AC14" s="311">
        <v>2750354</v>
      </c>
      <c r="AD14" s="308">
        <v>0.2</v>
      </c>
      <c r="AE14" s="311">
        <v>2977113</v>
      </c>
      <c r="AF14" s="308">
        <v>8.2</v>
      </c>
    </row>
    <row r="15" spans="2:32" ht="13.5" customHeight="1">
      <c r="B15" s="365" t="s">
        <v>266</v>
      </c>
      <c r="C15" s="371"/>
      <c r="D15" s="366"/>
      <c r="E15" s="86">
        <v>180679</v>
      </c>
      <c r="F15" s="87">
        <v>2.785252271266277</v>
      </c>
      <c r="G15" s="86">
        <v>187942</v>
      </c>
      <c r="H15" s="87">
        <f t="shared" si="0"/>
        <v>4.019836284238899</v>
      </c>
      <c r="I15" s="12">
        <v>194181</v>
      </c>
      <c r="J15" s="87">
        <f t="shared" si="1"/>
        <v>3.3196411658916047</v>
      </c>
      <c r="K15" s="86">
        <v>209187</v>
      </c>
      <c r="L15" s="87">
        <f>(K15-I15)/I15*100</f>
        <v>7.727841549894171</v>
      </c>
      <c r="M15" s="86">
        <v>222342</v>
      </c>
      <c r="N15" s="87">
        <v>6.2</v>
      </c>
      <c r="O15" s="86">
        <v>218136</v>
      </c>
      <c r="P15" s="87">
        <v>-1.8</v>
      </c>
      <c r="Q15" s="86">
        <v>217622</v>
      </c>
      <c r="R15" s="87">
        <v>-0.23563281622474053</v>
      </c>
      <c r="S15" s="86">
        <v>217514</v>
      </c>
      <c r="T15" s="87">
        <v>-0.04962733547159754</v>
      </c>
      <c r="U15" s="86">
        <v>216686</v>
      </c>
      <c r="V15" s="215">
        <v>-0.3</v>
      </c>
      <c r="W15" s="86">
        <v>208012</v>
      </c>
      <c r="X15" s="215">
        <v>-4</v>
      </c>
      <c r="Y15" s="86">
        <v>211641</v>
      </c>
      <c r="Z15" s="215">
        <v>1.7</v>
      </c>
      <c r="AA15" s="86">
        <v>215285</v>
      </c>
      <c r="AB15" s="215">
        <v>1.7</v>
      </c>
      <c r="AC15" s="311">
        <v>218367</v>
      </c>
      <c r="AD15" s="312">
        <v>1.4</v>
      </c>
      <c r="AE15" s="311">
        <v>228676</v>
      </c>
      <c r="AF15" s="312">
        <v>4.7</v>
      </c>
    </row>
    <row r="17" spans="2:32" ht="13.5" customHeight="1">
      <c r="B17" s="43" t="s">
        <v>270</v>
      </c>
      <c r="C17" s="43"/>
      <c r="D17" s="43"/>
      <c r="E17" s="43"/>
      <c r="F17" s="45"/>
      <c r="G17" s="43"/>
      <c r="H17" s="45"/>
      <c r="I17" s="45"/>
      <c r="J17" s="45"/>
      <c r="K17" s="43"/>
      <c r="L17" s="45"/>
      <c r="M17" s="43"/>
      <c r="N17" s="45"/>
      <c r="O17" s="43"/>
      <c r="P17" s="45"/>
      <c r="Q17" s="43"/>
      <c r="R17" s="45"/>
      <c r="S17" s="43"/>
      <c r="T17" s="45"/>
      <c r="U17" s="43"/>
      <c r="V17" s="45"/>
      <c r="W17" s="43"/>
      <c r="X17" s="45"/>
      <c r="Y17" s="43"/>
      <c r="Z17" s="45"/>
      <c r="AA17" s="43"/>
      <c r="AB17" s="45"/>
      <c r="AC17" s="43"/>
      <c r="AD17" s="45"/>
      <c r="AE17" s="43"/>
      <c r="AF17" s="45" t="s">
        <v>37</v>
      </c>
    </row>
    <row r="18" spans="2:32" ht="13.5" customHeight="1">
      <c r="B18" s="339"/>
      <c r="C18" s="363"/>
      <c r="D18" s="367"/>
      <c r="E18" s="365" t="s">
        <v>267</v>
      </c>
      <c r="F18" s="366"/>
      <c r="G18" s="365" t="s">
        <v>268</v>
      </c>
      <c r="H18" s="366"/>
      <c r="I18" s="365" t="s">
        <v>269</v>
      </c>
      <c r="J18" s="366"/>
      <c r="K18" s="369" t="s">
        <v>245</v>
      </c>
      <c r="L18" s="369"/>
      <c r="M18" s="369" t="s">
        <v>282</v>
      </c>
      <c r="N18" s="369"/>
      <c r="O18" s="369" t="s">
        <v>286</v>
      </c>
      <c r="P18" s="369"/>
      <c r="Q18" s="369" t="s">
        <v>334</v>
      </c>
      <c r="R18" s="369"/>
      <c r="S18" s="369" t="s">
        <v>365</v>
      </c>
      <c r="T18" s="369"/>
      <c r="U18" s="369" t="s">
        <v>387</v>
      </c>
      <c r="V18" s="369"/>
      <c r="W18" s="369" t="s">
        <v>388</v>
      </c>
      <c r="X18" s="369"/>
      <c r="Y18" s="369" t="s">
        <v>389</v>
      </c>
      <c r="Z18" s="369"/>
      <c r="AA18" s="369" t="s">
        <v>390</v>
      </c>
      <c r="AB18" s="369"/>
      <c r="AC18" s="369" t="s">
        <v>427</v>
      </c>
      <c r="AD18" s="369"/>
      <c r="AE18" s="369" t="s">
        <v>443</v>
      </c>
      <c r="AF18" s="369"/>
    </row>
    <row r="19" spans="2:32" ht="13.5" customHeight="1">
      <c r="B19" s="340"/>
      <c r="C19" s="364"/>
      <c r="D19" s="368"/>
      <c r="E19" s="67" t="s">
        <v>140</v>
      </c>
      <c r="F19" s="67" t="s">
        <v>129</v>
      </c>
      <c r="G19" s="67" t="s">
        <v>140</v>
      </c>
      <c r="H19" s="67" t="s">
        <v>129</v>
      </c>
      <c r="I19" s="67" t="s">
        <v>140</v>
      </c>
      <c r="J19" s="67" t="s">
        <v>129</v>
      </c>
      <c r="K19" s="67" t="s">
        <v>140</v>
      </c>
      <c r="L19" s="67" t="s">
        <v>129</v>
      </c>
      <c r="M19" s="67" t="s">
        <v>140</v>
      </c>
      <c r="N19" s="67" t="s">
        <v>129</v>
      </c>
      <c r="O19" s="67" t="s">
        <v>140</v>
      </c>
      <c r="P19" s="67" t="s">
        <v>129</v>
      </c>
      <c r="Q19" s="67" t="s">
        <v>140</v>
      </c>
      <c r="R19" s="67" t="s">
        <v>129</v>
      </c>
      <c r="S19" s="67" t="s">
        <v>140</v>
      </c>
      <c r="T19" s="67" t="s">
        <v>129</v>
      </c>
      <c r="U19" s="67" t="s">
        <v>140</v>
      </c>
      <c r="V19" s="67" t="s">
        <v>129</v>
      </c>
      <c r="W19" s="67" t="s">
        <v>140</v>
      </c>
      <c r="X19" s="67" t="s">
        <v>129</v>
      </c>
      <c r="Y19" s="67" t="s">
        <v>140</v>
      </c>
      <c r="Z19" s="67" t="s">
        <v>129</v>
      </c>
      <c r="AA19" s="67" t="s">
        <v>140</v>
      </c>
      <c r="AB19" s="67" t="s">
        <v>129</v>
      </c>
      <c r="AC19" s="67" t="s">
        <v>140</v>
      </c>
      <c r="AD19" s="67" t="s">
        <v>129</v>
      </c>
      <c r="AE19" s="67" t="s">
        <v>140</v>
      </c>
      <c r="AF19" s="67" t="s">
        <v>129</v>
      </c>
    </row>
    <row r="20" spans="2:32" ht="13.5" customHeight="1">
      <c r="B20" s="341" t="s">
        <v>130</v>
      </c>
      <c r="C20" s="370"/>
      <c r="D20" s="342"/>
      <c r="E20" s="82">
        <v>2043495</v>
      </c>
      <c r="F20" s="81">
        <v>1.4803705644130039</v>
      </c>
      <c r="G20" s="82">
        <v>2102569</v>
      </c>
      <c r="H20" s="81">
        <f aca="true" t="shared" si="2" ref="H20:H29">(G20-E20)/E20*100</f>
        <v>2.8908316389323194</v>
      </c>
      <c r="I20" s="82">
        <v>2164983</v>
      </c>
      <c r="J20" s="81">
        <f aca="true" t="shared" si="3" ref="J20:J29">(I20-G20)/G20*100</f>
        <v>2.9684638173586695</v>
      </c>
      <c r="K20" s="82">
        <v>2204177</v>
      </c>
      <c r="L20" s="81">
        <f>(K20-I20)/I20*100</f>
        <v>1.8103606356262383</v>
      </c>
      <c r="M20" s="82">
        <v>2447276</v>
      </c>
      <c r="N20" s="81">
        <v>11</v>
      </c>
      <c r="O20" s="82">
        <v>2614534</v>
      </c>
      <c r="P20" s="81">
        <v>6.8</v>
      </c>
      <c r="Q20" s="82">
        <v>2830484</v>
      </c>
      <c r="R20" s="81">
        <v>8.2</v>
      </c>
      <c r="S20" s="82">
        <v>2845241</v>
      </c>
      <c r="T20" s="81">
        <v>0.5213595978638282</v>
      </c>
      <c r="U20" s="82">
        <v>2876597</v>
      </c>
      <c r="V20" s="81">
        <v>1.1</v>
      </c>
      <c r="W20" s="82">
        <v>2888538</v>
      </c>
      <c r="X20" s="81">
        <v>0.4</v>
      </c>
      <c r="Y20" s="82">
        <v>2913692</v>
      </c>
      <c r="Z20" s="81">
        <v>0.8</v>
      </c>
      <c r="AA20" s="82">
        <v>2917462</v>
      </c>
      <c r="AB20" s="81">
        <v>0.1</v>
      </c>
      <c r="AC20" s="307">
        <v>2909860</v>
      </c>
      <c r="AD20" s="308">
        <v>-0.2</v>
      </c>
      <c r="AE20" s="307">
        <v>3072283</v>
      </c>
      <c r="AF20" s="308">
        <v>5.5</v>
      </c>
    </row>
    <row r="21" spans="2:32" ht="13.5" customHeight="1">
      <c r="B21" s="21"/>
      <c r="C21" s="75"/>
      <c r="D21" s="47" t="s">
        <v>131</v>
      </c>
      <c r="E21" s="42">
        <v>1603877</v>
      </c>
      <c r="F21" s="81">
        <v>2.157120018343832</v>
      </c>
      <c r="G21" s="42">
        <v>1656960</v>
      </c>
      <c r="H21" s="81">
        <f t="shared" si="2"/>
        <v>3.309667761305886</v>
      </c>
      <c r="I21" s="42">
        <v>1691938</v>
      </c>
      <c r="J21" s="81">
        <f t="shared" si="3"/>
        <v>2.110974314407107</v>
      </c>
      <c r="K21" s="42">
        <v>1709836</v>
      </c>
      <c r="L21" s="81">
        <v>1</v>
      </c>
      <c r="M21" s="42">
        <v>1829738</v>
      </c>
      <c r="N21" s="81">
        <v>7</v>
      </c>
      <c r="O21" s="42">
        <v>1868003</v>
      </c>
      <c r="P21" s="81">
        <v>2</v>
      </c>
      <c r="Q21" s="42">
        <v>1896370</v>
      </c>
      <c r="R21" s="81">
        <v>1.5185735783079577</v>
      </c>
      <c r="S21" s="42">
        <v>1923727</v>
      </c>
      <c r="T21" s="81">
        <v>1.4425982271392186</v>
      </c>
      <c r="U21" s="42">
        <v>1942144</v>
      </c>
      <c r="V21" s="81">
        <v>0.9</v>
      </c>
      <c r="W21" s="42">
        <v>1944926</v>
      </c>
      <c r="X21" s="81">
        <v>0.1</v>
      </c>
      <c r="Y21" s="42">
        <v>1963604</v>
      </c>
      <c r="Z21" s="81">
        <v>0.9</v>
      </c>
      <c r="AA21" s="42">
        <v>1978945</v>
      </c>
      <c r="AB21" s="81">
        <v>0.7</v>
      </c>
      <c r="AC21" s="309">
        <v>2002645</v>
      </c>
      <c r="AD21" s="308">
        <v>1.1</v>
      </c>
      <c r="AE21" s="309">
        <v>2090393</v>
      </c>
      <c r="AF21" s="308">
        <v>4.3</v>
      </c>
    </row>
    <row r="22" spans="2:32" ht="13.5" customHeight="1">
      <c r="B22" s="21"/>
      <c r="C22" s="75"/>
      <c r="D22" s="47" t="s">
        <v>132</v>
      </c>
      <c r="E22" s="42">
        <v>330169</v>
      </c>
      <c r="F22" s="81">
        <v>1.1296216318866947</v>
      </c>
      <c r="G22" s="42">
        <v>335171</v>
      </c>
      <c r="H22" s="81">
        <f t="shared" si="2"/>
        <v>1.514981721482029</v>
      </c>
      <c r="I22" s="42">
        <v>354145</v>
      </c>
      <c r="J22" s="81">
        <f t="shared" si="3"/>
        <v>5.660990956854859</v>
      </c>
      <c r="K22" s="42">
        <v>360820</v>
      </c>
      <c r="L22" s="81">
        <v>1.8</v>
      </c>
      <c r="M22" s="42">
        <v>411341</v>
      </c>
      <c r="N22" s="81">
        <v>14</v>
      </c>
      <c r="O22" s="42">
        <v>441514</v>
      </c>
      <c r="P22" s="81">
        <v>7.3</v>
      </c>
      <c r="Q22" s="42">
        <v>471994</v>
      </c>
      <c r="R22" s="81">
        <v>6.903518348229048</v>
      </c>
      <c r="S22" s="42">
        <v>512348</v>
      </c>
      <c r="T22" s="81">
        <v>8.549684953622291</v>
      </c>
      <c r="U22" s="42">
        <v>544657</v>
      </c>
      <c r="V22" s="81">
        <v>6.3</v>
      </c>
      <c r="W22" s="42">
        <v>574253</v>
      </c>
      <c r="X22" s="81">
        <v>5.4</v>
      </c>
      <c r="Y22" s="42">
        <v>605387</v>
      </c>
      <c r="Z22" s="81">
        <v>5.4</v>
      </c>
      <c r="AA22" s="42">
        <v>625343</v>
      </c>
      <c r="AB22" s="81">
        <v>3.2</v>
      </c>
      <c r="AC22" s="309">
        <v>632604</v>
      </c>
      <c r="AD22" s="308">
        <v>1.1</v>
      </c>
      <c r="AE22" s="309">
        <v>678605</v>
      </c>
      <c r="AF22" s="308">
        <v>7.2</v>
      </c>
    </row>
    <row r="23" spans="2:32" ht="13.5" customHeight="1">
      <c r="B23" s="21"/>
      <c r="C23" s="75"/>
      <c r="D23" s="47" t="s">
        <v>133</v>
      </c>
      <c r="E23" s="42">
        <v>95786</v>
      </c>
      <c r="F23" s="81">
        <v>-5.252433330695577</v>
      </c>
      <c r="G23" s="42">
        <v>97640</v>
      </c>
      <c r="H23" s="81">
        <f t="shared" si="2"/>
        <v>1.9355646963021735</v>
      </c>
      <c r="I23" s="42">
        <v>106469</v>
      </c>
      <c r="J23" s="81">
        <f t="shared" si="3"/>
        <v>9.04240065546907</v>
      </c>
      <c r="K23" s="42">
        <v>122508</v>
      </c>
      <c r="L23" s="81">
        <v>15</v>
      </c>
      <c r="M23" s="42">
        <v>194042</v>
      </c>
      <c r="N23" s="81">
        <v>58.3</v>
      </c>
      <c r="O23" s="42">
        <v>292400</v>
      </c>
      <c r="P23" s="81">
        <v>50.6</v>
      </c>
      <c r="Q23" s="42">
        <v>449486</v>
      </c>
      <c r="R23" s="81">
        <v>53.72298221614227</v>
      </c>
      <c r="S23" s="42">
        <v>396963</v>
      </c>
      <c r="T23" s="81">
        <v>-11.6</v>
      </c>
      <c r="U23" s="42">
        <v>377959</v>
      </c>
      <c r="V23" s="81">
        <v>-4.7</v>
      </c>
      <c r="W23" s="42">
        <v>355491</v>
      </c>
      <c r="X23" s="81">
        <v>-5.9</v>
      </c>
      <c r="Y23" s="42">
        <v>329322</v>
      </c>
      <c r="Z23" s="81">
        <v>-7.3</v>
      </c>
      <c r="AA23" s="42">
        <v>297408</v>
      </c>
      <c r="AB23" s="81">
        <v>-9.6</v>
      </c>
      <c r="AC23" s="309">
        <v>259780</v>
      </c>
      <c r="AD23" s="308">
        <v>-12.6</v>
      </c>
      <c r="AE23" s="309">
        <v>286018</v>
      </c>
      <c r="AF23" s="308">
        <v>10.1</v>
      </c>
    </row>
    <row r="24" spans="2:32" ht="13.5" customHeight="1">
      <c r="B24" s="21"/>
      <c r="C24" s="75"/>
      <c r="D24" s="51" t="s">
        <v>134</v>
      </c>
      <c r="E24" s="42">
        <v>13662</v>
      </c>
      <c r="F24" s="81">
        <v>-15.121769383697814</v>
      </c>
      <c r="G24" s="42">
        <v>12796</v>
      </c>
      <c r="H24" s="81">
        <f t="shared" si="2"/>
        <v>-6.338749817010686</v>
      </c>
      <c r="I24" s="42">
        <v>12430</v>
      </c>
      <c r="J24" s="81">
        <f t="shared" si="3"/>
        <v>-2.8602688340106286</v>
      </c>
      <c r="K24" s="42">
        <v>11012</v>
      </c>
      <c r="L24" s="81">
        <f>(K24-I24)/I24*100</f>
        <v>-11.407884151246982</v>
      </c>
      <c r="M24" s="42">
        <v>12154</v>
      </c>
      <c r="N24" s="81">
        <v>10.3</v>
      </c>
      <c r="O24" s="42">
        <v>12616</v>
      </c>
      <c r="P24" s="81">
        <v>3.8</v>
      </c>
      <c r="Q24" s="42">
        <v>12632</v>
      </c>
      <c r="R24" s="81">
        <v>0.12682308180088775</v>
      </c>
      <c r="S24" s="42">
        <v>12201</v>
      </c>
      <c r="T24" s="81">
        <v>-3.4119696010132996</v>
      </c>
      <c r="U24" s="42">
        <v>11835</v>
      </c>
      <c r="V24" s="81">
        <v>-2.9</v>
      </c>
      <c r="W24" s="42">
        <v>13866</v>
      </c>
      <c r="X24" s="81">
        <v>17.1</v>
      </c>
      <c r="Y24" s="42">
        <v>15378</v>
      </c>
      <c r="Z24" s="81">
        <v>10.9</v>
      </c>
      <c r="AA24" s="42">
        <v>15764</v>
      </c>
      <c r="AB24" s="81">
        <v>2.5</v>
      </c>
      <c r="AC24" s="309">
        <v>14830</v>
      </c>
      <c r="AD24" s="308">
        <v>-5.9</v>
      </c>
      <c r="AE24" s="309">
        <v>17265</v>
      </c>
      <c r="AF24" s="308">
        <v>16.4</v>
      </c>
    </row>
    <row r="25" spans="2:32" ht="13.5" customHeight="1">
      <c r="B25" s="21"/>
      <c r="C25" s="47" t="s">
        <v>135</v>
      </c>
      <c r="D25" s="47"/>
      <c r="E25" s="42">
        <v>979564</v>
      </c>
      <c r="F25" s="81">
        <v>-0.4274377419902437</v>
      </c>
      <c r="G25" s="42">
        <v>972603</v>
      </c>
      <c r="H25" s="81">
        <f t="shared" si="2"/>
        <v>-0.7106222768497005</v>
      </c>
      <c r="I25" s="42">
        <v>998837</v>
      </c>
      <c r="J25" s="81">
        <f t="shared" si="3"/>
        <v>2.6972978697371897</v>
      </c>
      <c r="K25" s="42">
        <v>1026187</v>
      </c>
      <c r="L25" s="81">
        <f>(K25-I25)/I25*100</f>
        <v>2.738184508583483</v>
      </c>
      <c r="M25" s="42">
        <v>1243499</v>
      </c>
      <c r="N25" s="81">
        <v>21.1</v>
      </c>
      <c r="O25" s="42">
        <v>1387951</v>
      </c>
      <c r="P25" s="81">
        <v>11.6</v>
      </c>
      <c r="Q25" s="42">
        <v>1571464</v>
      </c>
      <c r="R25" s="81">
        <v>13.221864460632975</v>
      </c>
      <c r="S25" s="42">
        <v>1583339</v>
      </c>
      <c r="T25" s="81">
        <v>0.7</v>
      </c>
      <c r="U25" s="42">
        <v>1642279</v>
      </c>
      <c r="V25" s="81">
        <v>3.7</v>
      </c>
      <c r="W25" s="42">
        <v>1682789</v>
      </c>
      <c r="X25" s="81">
        <v>2.4</v>
      </c>
      <c r="Y25" s="42">
        <v>1749781</v>
      </c>
      <c r="Z25" s="81">
        <v>3.9</v>
      </c>
      <c r="AA25" s="42">
        <v>1799278</v>
      </c>
      <c r="AB25" s="81">
        <v>2.8</v>
      </c>
      <c r="AC25" s="309">
        <v>1843440</v>
      </c>
      <c r="AD25" s="308">
        <v>2.4</v>
      </c>
      <c r="AE25" s="309">
        <v>2034272</v>
      </c>
      <c r="AF25" s="308">
        <v>10.3</v>
      </c>
    </row>
    <row r="26" spans="2:32" ht="13.5" customHeight="1">
      <c r="B26" s="21"/>
      <c r="C26" s="66" t="s">
        <v>136</v>
      </c>
      <c r="D26" s="66"/>
      <c r="E26" s="42">
        <v>1059573</v>
      </c>
      <c r="F26" s="81">
        <v>3.520327959505286</v>
      </c>
      <c r="G26" s="42">
        <v>1125025</v>
      </c>
      <c r="H26" s="81">
        <f t="shared" si="2"/>
        <v>6.177205345927086</v>
      </c>
      <c r="I26" s="42">
        <v>1161025</v>
      </c>
      <c r="J26" s="81">
        <f t="shared" si="3"/>
        <v>3.1999288904691</v>
      </c>
      <c r="K26" s="42">
        <v>1172105</v>
      </c>
      <c r="L26" s="81">
        <v>0.9</v>
      </c>
      <c r="M26" s="42">
        <v>1197848</v>
      </c>
      <c r="N26" s="81">
        <v>2.1</v>
      </c>
      <c r="O26" s="42">
        <v>1220303</v>
      </c>
      <c r="P26" s="81">
        <v>1.8</v>
      </c>
      <c r="Q26" s="42">
        <v>1254123</v>
      </c>
      <c r="R26" s="81">
        <v>2.7</v>
      </c>
      <c r="S26" s="42">
        <v>1257660</v>
      </c>
      <c r="T26" s="81">
        <v>0.2</v>
      </c>
      <c r="U26" s="42">
        <v>1231124</v>
      </c>
      <c r="V26" s="81">
        <v>-2.1</v>
      </c>
      <c r="W26" s="42">
        <v>1202413</v>
      </c>
      <c r="X26" s="81">
        <v>-2.3</v>
      </c>
      <c r="Y26" s="42">
        <v>1160360</v>
      </c>
      <c r="Z26" s="81">
        <v>-3.4</v>
      </c>
      <c r="AA26" s="42">
        <v>1114029</v>
      </c>
      <c r="AB26" s="81">
        <v>-3.9</v>
      </c>
      <c r="AC26" s="309">
        <v>1062765</v>
      </c>
      <c r="AD26" s="308">
        <v>-4.6</v>
      </c>
      <c r="AE26" s="309">
        <v>1034200</v>
      </c>
      <c r="AF26" s="308">
        <v>-2.6</v>
      </c>
    </row>
    <row r="27" spans="2:32" ht="13.5" customHeight="1">
      <c r="B27" s="21"/>
      <c r="C27" s="66" t="s">
        <v>137</v>
      </c>
      <c r="D27" s="66"/>
      <c r="E27" s="86">
        <v>4357</v>
      </c>
      <c r="F27" s="81">
        <v>-31.64417947913398</v>
      </c>
      <c r="G27" s="86">
        <v>4940</v>
      </c>
      <c r="H27" s="81">
        <f t="shared" si="2"/>
        <v>13.380766582510903</v>
      </c>
      <c r="I27" s="86">
        <v>5120</v>
      </c>
      <c r="J27" s="81">
        <f t="shared" si="3"/>
        <v>3.643724696356275</v>
      </c>
      <c r="K27" s="86">
        <v>5885</v>
      </c>
      <c r="L27" s="81">
        <f>(K27-I27)/I27*100</f>
        <v>14.94140625</v>
      </c>
      <c r="M27" s="86">
        <v>5928</v>
      </c>
      <c r="N27" s="81">
        <v>0.7</v>
      </c>
      <c r="O27" s="86">
        <v>6279</v>
      </c>
      <c r="P27" s="81">
        <v>5.9</v>
      </c>
      <c r="Q27" s="86">
        <v>4896</v>
      </c>
      <c r="R27" s="81">
        <v>-22.025800286669853</v>
      </c>
      <c r="S27" s="86">
        <v>4241</v>
      </c>
      <c r="T27" s="81">
        <v>-13.3</v>
      </c>
      <c r="U27" s="86">
        <v>3192</v>
      </c>
      <c r="V27" s="81">
        <v>-24.7</v>
      </c>
      <c r="W27" s="86">
        <v>3335</v>
      </c>
      <c r="X27" s="81">
        <v>4.4</v>
      </c>
      <c r="Y27" s="86">
        <v>3550</v>
      </c>
      <c r="Z27" s="81">
        <v>6.4</v>
      </c>
      <c r="AA27" s="86">
        <v>4154</v>
      </c>
      <c r="AB27" s="81">
        <v>17</v>
      </c>
      <c r="AC27" s="310">
        <v>3654</v>
      </c>
      <c r="AD27" s="308">
        <v>-12</v>
      </c>
      <c r="AE27" s="310">
        <v>3809</v>
      </c>
      <c r="AF27" s="308">
        <v>4.2</v>
      </c>
    </row>
    <row r="28" spans="2:32" ht="13.5" customHeight="1">
      <c r="B28" s="365" t="s">
        <v>138</v>
      </c>
      <c r="C28" s="371"/>
      <c r="D28" s="366"/>
      <c r="E28" s="86">
        <v>1870105</v>
      </c>
      <c r="F28" s="81">
        <v>1.6045003376665854</v>
      </c>
      <c r="G28" s="86">
        <v>1922712</v>
      </c>
      <c r="H28" s="81">
        <f t="shared" si="2"/>
        <v>2.8130506041104644</v>
      </c>
      <c r="I28" s="86">
        <v>1979436</v>
      </c>
      <c r="J28" s="81">
        <f t="shared" si="3"/>
        <v>2.9502078314380937</v>
      </c>
      <c r="K28" s="86">
        <v>2016013</v>
      </c>
      <c r="L28" s="81">
        <f>(K28-I28)/I28*100</f>
        <v>1.8478495894790232</v>
      </c>
      <c r="M28" s="86">
        <v>2239546</v>
      </c>
      <c r="N28" s="81">
        <v>11</v>
      </c>
      <c r="O28" s="86">
        <v>2407172</v>
      </c>
      <c r="P28" s="81">
        <v>7.4</v>
      </c>
      <c r="Q28" s="86">
        <v>2619369</v>
      </c>
      <c r="R28" s="81">
        <v>8.815198913912258</v>
      </c>
      <c r="S28" s="86">
        <v>2630999</v>
      </c>
      <c r="T28" s="81">
        <v>0.44400006261049896</v>
      </c>
      <c r="U28" s="86">
        <v>2659778</v>
      </c>
      <c r="V28" s="81">
        <v>1</v>
      </c>
      <c r="W28" s="86">
        <v>2672802</v>
      </c>
      <c r="X28" s="81">
        <v>0.4</v>
      </c>
      <c r="Y28" s="86">
        <v>2699812</v>
      </c>
      <c r="Z28" s="81">
        <v>1</v>
      </c>
      <c r="AA28" s="86">
        <v>2701741</v>
      </c>
      <c r="AB28" s="81">
        <v>0</v>
      </c>
      <c r="AC28" s="311">
        <v>2691964</v>
      </c>
      <c r="AD28" s="308">
        <v>-0.3</v>
      </c>
      <c r="AE28" s="311">
        <v>2844550</v>
      </c>
      <c r="AF28" s="308">
        <v>5.6</v>
      </c>
    </row>
    <row r="29" spans="2:32" ht="13.5" customHeight="1">
      <c r="B29" s="365" t="s">
        <v>139</v>
      </c>
      <c r="C29" s="371"/>
      <c r="D29" s="366"/>
      <c r="E29" s="86">
        <v>173389</v>
      </c>
      <c r="F29" s="87">
        <v>0.16001201534266832</v>
      </c>
      <c r="G29" s="86">
        <v>179856</v>
      </c>
      <c r="H29" s="87">
        <f t="shared" si="2"/>
        <v>3.7297637105006665</v>
      </c>
      <c r="I29" s="86">
        <v>185546</v>
      </c>
      <c r="J29" s="87">
        <f t="shared" si="3"/>
        <v>3.163642024730896</v>
      </c>
      <c r="K29" s="86">
        <v>188164</v>
      </c>
      <c r="L29" s="87">
        <f>(K29-I29)/I29*100</f>
        <v>1.4109708643678656</v>
      </c>
      <c r="M29" s="86">
        <v>207729</v>
      </c>
      <c r="N29" s="87">
        <v>10.3</v>
      </c>
      <c r="O29" s="86">
        <v>207361</v>
      </c>
      <c r="P29" s="87">
        <v>-0.1</v>
      </c>
      <c r="Q29" s="86">
        <v>211115</v>
      </c>
      <c r="R29" s="87">
        <v>1.8103693558576588</v>
      </c>
      <c r="S29" s="86">
        <v>214241</v>
      </c>
      <c r="T29" s="87">
        <v>1.4</v>
      </c>
      <c r="U29" s="86">
        <v>216818</v>
      </c>
      <c r="V29" s="87">
        <v>1.2</v>
      </c>
      <c r="W29" s="86">
        <v>215735</v>
      </c>
      <c r="X29" s="87">
        <v>-0.4</v>
      </c>
      <c r="Y29" s="86">
        <v>213880</v>
      </c>
      <c r="Z29" s="87">
        <v>-0.8</v>
      </c>
      <c r="AA29" s="86">
        <v>215721</v>
      </c>
      <c r="AB29" s="87">
        <v>0.8</v>
      </c>
      <c r="AC29" s="311">
        <v>217896</v>
      </c>
      <c r="AD29" s="313">
        <v>1</v>
      </c>
      <c r="AE29" s="311">
        <v>227733</v>
      </c>
      <c r="AF29" s="313">
        <v>4.5</v>
      </c>
    </row>
    <row r="31" ht="13.5" customHeight="1">
      <c r="D31" s="35"/>
    </row>
  </sheetData>
  <sheetProtection/>
  <mergeCells count="36">
    <mergeCell ref="Y4:Z4"/>
    <mergeCell ref="Y18:Z18"/>
    <mergeCell ref="U4:V4"/>
    <mergeCell ref="U18:V18"/>
    <mergeCell ref="S4:T4"/>
    <mergeCell ref="S18:T18"/>
    <mergeCell ref="W4:X4"/>
    <mergeCell ref="W18:X18"/>
    <mergeCell ref="Q4:R4"/>
    <mergeCell ref="B6:D6"/>
    <mergeCell ref="B14:D14"/>
    <mergeCell ref="O18:P18"/>
    <mergeCell ref="G4:H4"/>
    <mergeCell ref="I4:J4"/>
    <mergeCell ref="K4:L4"/>
    <mergeCell ref="O4:P4"/>
    <mergeCell ref="B18:D19"/>
    <mergeCell ref="M18:N18"/>
    <mergeCell ref="AC4:AD4"/>
    <mergeCell ref="AC18:AD18"/>
    <mergeCell ref="B28:D28"/>
    <mergeCell ref="B29:D29"/>
    <mergeCell ref="E18:F18"/>
    <mergeCell ref="G18:H18"/>
    <mergeCell ref="I18:J18"/>
    <mergeCell ref="K18:L18"/>
    <mergeCell ref="AE4:AF4"/>
    <mergeCell ref="AE18:AF18"/>
    <mergeCell ref="B20:D20"/>
    <mergeCell ref="Q18:R18"/>
    <mergeCell ref="AA4:AB4"/>
    <mergeCell ref="AA18:AB18"/>
    <mergeCell ref="B15:D15"/>
    <mergeCell ref="E4:F4"/>
    <mergeCell ref="B4:D5"/>
    <mergeCell ref="M4:N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BA29"/>
  <sheetViews>
    <sheetView view="pageBreakPreview" zoomScale="130" zoomScaleSheetLayoutView="130" zoomScalePageLayoutView="0" workbookViewId="0" topLeftCell="A1">
      <selection activeCell="AO20" sqref="AO20"/>
    </sheetView>
  </sheetViews>
  <sheetFormatPr defaultColWidth="9.00390625" defaultRowHeight="15" customHeight="1"/>
  <cols>
    <col min="1" max="1" width="2.25390625" style="1" customWidth="1"/>
    <col min="2" max="2" width="2.00390625" style="1" customWidth="1"/>
    <col min="3" max="3" width="2.125" style="1" customWidth="1"/>
    <col min="4" max="4" width="11.625" style="1" customWidth="1"/>
    <col min="5" max="5" width="8.625" style="1" hidden="1" customWidth="1"/>
    <col min="6" max="6" width="7.625" style="1" hidden="1" customWidth="1"/>
    <col min="7" max="7" width="0" style="1" hidden="1" customWidth="1"/>
    <col min="8" max="8" width="7.625" style="1" hidden="1" customWidth="1"/>
    <col min="9" max="20" width="0" style="1" hidden="1" customWidth="1"/>
    <col min="21" max="21" width="9.00390625" style="1" hidden="1" customWidth="1"/>
    <col min="22" max="26" width="0" style="1" hidden="1" customWidth="1"/>
    <col min="27" max="27" width="9.00390625" style="1" hidden="1" customWidth="1"/>
    <col min="28" max="28" width="0" style="1" hidden="1" customWidth="1"/>
    <col min="29" max="31" width="9.00390625" style="1" hidden="1" customWidth="1"/>
    <col min="32" max="41" width="9.00390625" style="1" customWidth="1"/>
    <col min="42" max="16384" width="9.00390625" style="1" customWidth="1"/>
  </cols>
  <sheetData>
    <row r="1" ht="15" customHeight="1">
      <c r="A1" s="1" t="s">
        <v>155</v>
      </c>
    </row>
    <row r="2" ht="8.25" customHeight="1"/>
    <row r="3" spans="2:53" ht="15" customHeight="1">
      <c r="B3" s="43" t="s">
        <v>271</v>
      </c>
      <c r="C3" s="43"/>
      <c r="D3" s="43"/>
      <c r="E3" s="43"/>
      <c r="F3" s="168"/>
      <c r="G3" s="43"/>
      <c r="H3" s="168"/>
      <c r="I3" s="43"/>
      <c r="J3" s="168"/>
      <c r="K3" s="43"/>
      <c r="L3" s="168"/>
      <c r="M3" s="43"/>
      <c r="N3" s="168"/>
      <c r="O3" s="43"/>
      <c r="P3" s="43"/>
      <c r="Q3" s="43"/>
      <c r="R3" s="115"/>
      <c r="S3" s="115"/>
      <c r="T3" s="43"/>
      <c r="U3" s="115"/>
      <c r="V3" s="115"/>
      <c r="W3" s="43"/>
      <c r="X3" s="115"/>
      <c r="Y3" s="115"/>
      <c r="Z3" s="43"/>
      <c r="AA3" s="115"/>
      <c r="AB3" s="115"/>
      <c r="AC3" s="43"/>
      <c r="AD3" s="115"/>
      <c r="AE3" s="115"/>
      <c r="AF3" s="43"/>
      <c r="AG3" s="115"/>
      <c r="AH3" s="43"/>
      <c r="AI3" s="115"/>
      <c r="AJ3" s="43"/>
      <c r="AK3" s="115"/>
      <c r="AL3" s="43"/>
      <c r="AM3" s="115"/>
      <c r="AN3" s="43"/>
      <c r="AO3" s="115" t="s">
        <v>447</v>
      </c>
      <c r="AP3" s="43"/>
      <c r="AQ3" s="43"/>
      <c r="AR3" s="115"/>
      <c r="AS3" s="43"/>
      <c r="AT3" s="43"/>
      <c r="AU3" s="115"/>
      <c r="AV3" s="43"/>
      <c r="AW3" s="43"/>
      <c r="AX3" s="43"/>
      <c r="AY3" s="43"/>
      <c r="AZ3" s="43"/>
      <c r="BA3" s="115"/>
    </row>
    <row r="4" spans="2:41" ht="15" customHeight="1">
      <c r="B4" s="29"/>
      <c r="C4" s="64"/>
      <c r="D4" s="34"/>
      <c r="E4" s="372" t="s">
        <v>300</v>
      </c>
      <c r="F4" s="376"/>
      <c r="G4" s="373"/>
      <c r="H4" s="372" t="s">
        <v>296</v>
      </c>
      <c r="I4" s="376"/>
      <c r="J4" s="373"/>
      <c r="K4" s="372" t="s">
        <v>297</v>
      </c>
      <c r="L4" s="376"/>
      <c r="M4" s="373"/>
      <c r="N4" s="372" t="s">
        <v>298</v>
      </c>
      <c r="O4" s="376"/>
      <c r="P4" s="373"/>
      <c r="Q4" s="372" t="s">
        <v>299</v>
      </c>
      <c r="R4" s="376"/>
      <c r="S4" s="373"/>
      <c r="T4" s="372" t="s">
        <v>301</v>
      </c>
      <c r="U4" s="376"/>
      <c r="V4" s="373"/>
      <c r="W4" s="372" t="s">
        <v>338</v>
      </c>
      <c r="X4" s="376"/>
      <c r="Y4" s="373"/>
      <c r="Z4" s="372" t="s">
        <v>396</v>
      </c>
      <c r="AA4" s="376"/>
      <c r="AB4" s="373"/>
      <c r="AC4" s="372" t="s">
        <v>397</v>
      </c>
      <c r="AD4" s="376"/>
      <c r="AE4" s="373"/>
      <c r="AF4" s="372" t="s">
        <v>398</v>
      </c>
      <c r="AG4" s="373"/>
      <c r="AH4" s="372" t="s">
        <v>399</v>
      </c>
      <c r="AI4" s="373"/>
      <c r="AJ4" s="372" t="s">
        <v>400</v>
      </c>
      <c r="AK4" s="373"/>
      <c r="AL4" s="372" t="s">
        <v>429</v>
      </c>
      <c r="AM4" s="373"/>
      <c r="AN4" s="372" t="s">
        <v>445</v>
      </c>
      <c r="AO4" s="373"/>
    </row>
    <row r="5" spans="1:41" ht="15" customHeight="1">
      <c r="A5" s="74"/>
      <c r="B5" s="21"/>
      <c r="C5" s="75"/>
      <c r="D5" s="76"/>
      <c r="E5" s="113" t="s">
        <v>172</v>
      </c>
      <c r="F5" s="6" t="s">
        <v>173</v>
      </c>
      <c r="G5" s="6" t="s">
        <v>129</v>
      </c>
      <c r="H5" s="113" t="s">
        <v>172</v>
      </c>
      <c r="I5" s="6" t="s">
        <v>173</v>
      </c>
      <c r="J5" s="6" t="s">
        <v>129</v>
      </c>
      <c r="K5" s="113" t="s">
        <v>172</v>
      </c>
      <c r="L5" s="6" t="s">
        <v>173</v>
      </c>
      <c r="M5" s="6" t="s">
        <v>129</v>
      </c>
      <c r="N5" s="113" t="s">
        <v>172</v>
      </c>
      <c r="O5" s="6" t="s">
        <v>173</v>
      </c>
      <c r="P5" s="6" t="s">
        <v>129</v>
      </c>
      <c r="Q5" s="113" t="s">
        <v>172</v>
      </c>
      <c r="R5" s="6" t="s">
        <v>173</v>
      </c>
      <c r="S5" s="6" t="s">
        <v>129</v>
      </c>
      <c r="T5" s="113" t="s">
        <v>172</v>
      </c>
      <c r="U5" s="6" t="s">
        <v>173</v>
      </c>
      <c r="V5" s="6" t="s">
        <v>129</v>
      </c>
      <c r="W5" s="113" t="s">
        <v>172</v>
      </c>
      <c r="X5" s="6" t="s">
        <v>173</v>
      </c>
      <c r="Y5" s="6" t="s">
        <v>129</v>
      </c>
      <c r="Z5" s="113" t="s">
        <v>172</v>
      </c>
      <c r="AA5" s="6" t="s">
        <v>173</v>
      </c>
      <c r="AB5" s="6" t="s">
        <v>129</v>
      </c>
      <c r="AC5" s="113" t="s">
        <v>172</v>
      </c>
      <c r="AD5" s="6" t="s">
        <v>173</v>
      </c>
      <c r="AE5" s="6" t="s">
        <v>129</v>
      </c>
      <c r="AF5" s="113" t="s">
        <v>172</v>
      </c>
      <c r="AG5" s="6" t="s">
        <v>129</v>
      </c>
      <c r="AH5" s="113" t="s">
        <v>172</v>
      </c>
      <c r="AI5" s="6" t="s">
        <v>129</v>
      </c>
      <c r="AJ5" s="113" t="s">
        <v>172</v>
      </c>
      <c r="AK5" s="6" t="s">
        <v>129</v>
      </c>
      <c r="AL5" s="113" t="s">
        <v>172</v>
      </c>
      <c r="AM5" s="6" t="s">
        <v>129</v>
      </c>
      <c r="AN5" s="113" t="s">
        <v>172</v>
      </c>
      <c r="AO5" s="6" t="s">
        <v>129</v>
      </c>
    </row>
    <row r="6" spans="1:41" ht="15" customHeight="1">
      <c r="A6" s="74"/>
      <c r="B6" s="29" t="s">
        <v>174</v>
      </c>
      <c r="C6" s="64"/>
      <c r="D6" s="34"/>
      <c r="E6" s="89">
        <v>13355</v>
      </c>
      <c r="F6" s="13">
        <v>0</v>
      </c>
      <c r="G6" s="88">
        <v>0</v>
      </c>
      <c r="H6" s="89">
        <v>14025</v>
      </c>
      <c r="I6" s="13">
        <f aca="true" t="shared" si="0" ref="I6:I15">H6-E6</f>
        <v>670</v>
      </c>
      <c r="J6" s="88">
        <f aca="true" t="shared" si="1" ref="J6:J15">ROUNDDOWN(I6/E6*100,1)</f>
        <v>5</v>
      </c>
      <c r="K6" s="89">
        <v>14285</v>
      </c>
      <c r="L6" s="13">
        <f aca="true" t="shared" si="2" ref="L6:L15">K6-H6</f>
        <v>260</v>
      </c>
      <c r="M6" s="88">
        <f aca="true" t="shared" si="3" ref="M6:M15">ROUNDDOWN(L6/H6*100,1)</f>
        <v>1.8</v>
      </c>
      <c r="N6" s="89">
        <v>14735</v>
      </c>
      <c r="O6" s="13">
        <f aca="true" t="shared" si="4" ref="O6:O15">N6-K6</f>
        <v>450</v>
      </c>
      <c r="P6" s="88">
        <f aca="true" t="shared" si="5" ref="P6:P15">ROUNDDOWN(O6/K6*100,1)</f>
        <v>3.1</v>
      </c>
      <c r="Q6" s="89">
        <v>15183</v>
      </c>
      <c r="R6" s="13">
        <f aca="true" t="shared" si="6" ref="R6:R15">Q6-K6</f>
        <v>898</v>
      </c>
      <c r="S6" s="88">
        <v>3</v>
      </c>
      <c r="T6" s="89">
        <v>16112</v>
      </c>
      <c r="U6" s="13">
        <f>T6-N6</f>
        <v>1377</v>
      </c>
      <c r="V6" s="88">
        <v>6.1</v>
      </c>
      <c r="W6" s="89">
        <v>16389</v>
      </c>
      <c r="X6" s="13">
        <v>277</v>
      </c>
      <c r="Y6" s="88">
        <v>1.7</v>
      </c>
      <c r="Z6" s="89">
        <v>17410</v>
      </c>
      <c r="AA6" s="13">
        <v>1298</v>
      </c>
      <c r="AB6" s="88">
        <v>6.2</v>
      </c>
      <c r="AC6" s="89">
        <v>17728</v>
      </c>
      <c r="AD6" s="13">
        <v>318</v>
      </c>
      <c r="AE6" s="88">
        <v>1.8</v>
      </c>
      <c r="AF6" s="89">
        <v>1706665</v>
      </c>
      <c r="AG6" s="88">
        <v>-3.7</v>
      </c>
      <c r="AH6" s="89">
        <v>1755954</v>
      </c>
      <c r="AI6" s="88">
        <f aca="true" t="shared" si="7" ref="AI6:AI15">ROUNDDOWN(AH6/AF6*100-100,1)</f>
        <v>2.8</v>
      </c>
      <c r="AJ6" s="89">
        <v>1799308</v>
      </c>
      <c r="AK6" s="88">
        <f aca="true" t="shared" si="8" ref="AK6:AK15">ROUNDDOWN(AJ6/AH6*100-100,1)</f>
        <v>2.4</v>
      </c>
      <c r="AL6" s="89">
        <v>1820361</v>
      </c>
      <c r="AM6" s="88">
        <f aca="true" t="shared" si="9" ref="AM6:AM15">ROUNDDOWN(AL6/AJ6*100-100,1)</f>
        <v>1.1</v>
      </c>
      <c r="AN6" s="89">
        <v>1904305</v>
      </c>
      <c r="AO6" s="88">
        <f aca="true" t="shared" si="10" ref="AO6:AO15">ROUNDDOWN(AN6/AL6*100-100,1)</f>
        <v>4.6</v>
      </c>
    </row>
    <row r="7" spans="1:41" ht="15" customHeight="1">
      <c r="A7" s="74"/>
      <c r="B7" s="21"/>
      <c r="C7" s="47" t="s">
        <v>149</v>
      </c>
      <c r="D7" s="47"/>
      <c r="E7" s="89">
        <v>3373</v>
      </c>
      <c r="F7" s="13">
        <v>0</v>
      </c>
      <c r="G7" s="88">
        <v>25.3</v>
      </c>
      <c r="H7" s="89">
        <v>3379</v>
      </c>
      <c r="I7" s="13">
        <f t="shared" si="0"/>
        <v>6</v>
      </c>
      <c r="J7" s="88">
        <f t="shared" si="1"/>
        <v>0.1</v>
      </c>
      <c r="K7" s="89">
        <v>3654</v>
      </c>
      <c r="L7" s="13">
        <f t="shared" si="2"/>
        <v>275</v>
      </c>
      <c r="M7" s="88">
        <f t="shared" si="3"/>
        <v>8.1</v>
      </c>
      <c r="N7" s="89">
        <v>3831</v>
      </c>
      <c r="O7" s="13">
        <f t="shared" si="4"/>
        <v>177</v>
      </c>
      <c r="P7" s="88">
        <f t="shared" si="5"/>
        <v>4.8</v>
      </c>
      <c r="Q7" s="89">
        <v>3957</v>
      </c>
      <c r="R7" s="13">
        <f t="shared" si="6"/>
        <v>303</v>
      </c>
      <c r="S7" s="88">
        <v>3.2</v>
      </c>
      <c r="T7" s="89">
        <v>4277</v>
      </c>
      <c r="U7" s="13">
        <f aca="true" t="shared" si="11" ref="U7:U15">T7-N7</f>
        <v>446</v>
      </c>
      <c r="V7" s="88">
        <v>8</v>
      </c>
      <c r="W7" s="89">
        <v>4252</v>
      </c>
      <c r="X7" s="13">
        <v>-25</v>
      </c>
      <c r="Y7" s="88">
        <v>-0.5</v>
      </c>
      <c r="Z7" s="89">
        <v>4048</v>
      </c>
      <c r="AA7" s="13">
        <v>-229</v>
      </c>
      <c r="AB7" s="88">
        <v>-4.7</v>
      </c>
      <c r="AC7" s="89">
        <v>4107</v>
      </c>
      <c r="AD7" s="13">
        <v>59</v>
      </c>
      <c r="AE7" s="88">
        <v>1.4</v>
      </c>
      <c r="AF7" s="89">
        <v>355124</v>
      </c>
      <c r="AG7" s="88">
        <v>-13.5</v>
      </c>
      <c r="AH7" s="89">
        <v>358057</v>
      </c>
      <c r="AI7" s="88">
        <f t="shared" si="7"/>
        <v>0.8</v>
      </c>
      <c r="AJ7" s="89">
        <v>367536</v>
      </c>
      <c r="AK7" s="88">
        <f t="shared" si="8"/>
        <v>2.6</v>
      </c>
      <c r="AL7" s="89">
        <v>379640</v>
      </c>
      <c r="AM7" s="88">
        <f t="shared" si="9"/>
        <v>3.2</v>
      </c>
      <c r="AN7" s="89">
        <v>371677</v>
      </c>
      <c r="AO7" s="88">
        <f t="shared" si="10"/>
        <v>-2</v>
      </c>
    </row>
    <row r="8" spans="1:41" ht="15" customHeight="1">
      <c r="A8" s="74"/>
      <c r="B8" s="21"/>
      <c r="C8" s="66" t="s">
        <v>150</v>
      </c>
      <c r="D8" s="66"/>
      <c r="E8" s="89">
        <v>557</v>
      </c>
      <c r="F8" s="13">
        <v>0</v>
      </c>
      <c r="G8" s="88">
        <v>-3.5</v>
      </c>
      <c r="H8" s="89">
        <v>625</v>
      </c>
      <c r="I8" s="13">
        <f t="shared" si="0"/>
        <v>68</v>
      </c>
      <c r="J8" s="88">
        <f t="shared" si="1"/>
        <v>12.2</v>
      </c>
      <c r="K8" s="89">
        <v>652</v>
      </c>
      <c r="L8" s="13">
        <f t="shared" si="2"/>
        <v>27</v>
      </c>
      <c r="M8" s="88">
        <f t="shared" si="3"/>
        <v>4.3</v>
      </c>
      <c r="N8" s="89">
        <v>648</v>
      </c>
      <c r="O8" s="13">
        <f t="shared" si="4"/>
        <v>-4</v>
      </c>
      <c r="P8" s="88">
        <f t="shared" si="5"/>
        <v>-0.6</v>
      </c>
      <c r="Q8" s="89">
        <v>574</v>
      </c>
      <c r="R8" s="13">
        <f t="shared" si="6"/>
        <v>-78</v>
      </c>
      <c r="S8" s="88">
        <v>-11.4</v>
      </c>
      <c r="T8" s="89">
        <v>531</v>
      </c>
      <c r="U8" s="13">
        <f t="shared" si="11"/>
        <v>-117</v>
      </c>
      <c r="V8" s="88">
        <v>-7.4</v>
      </c>
      <c r="W8" s="89">
        <v>524</v>
      </c>
      <c r="X8" s="13">
        <v>-7</v>
      </c>
      <c r="Y8" s="88">
        <v>-1.3</v>
      </c>
      <c r="Z8" s="89">
        <v>505</v>
      </c>
      <c r="AA8" s="13">
        <v>-26</v>
      </c>
      <c r="AB8" s="88">
        <v>-3.6</v>
      </c>
      <c r="AC8" s="89">
        <v>514</v>
      </c>
      <c r="AD8" s="13">
        <v>9</v>
      </c>
      <c r="AE8" s="88">
        <v>1.7</v>
      </c>
      <c r="AF8" s="89">
        <v>50097</v>
      </c>
      <c r="AG8" s="88">
        <v>-2.7</v>
      </c>
      <c r="AH8" s="89">
        <v>50727</v>
      </c>
      <c r="AI8" s="88">
        <f t="shared" si="7"/>
        <v>1.2</v>
      </c>
      <c r="AJ8" s="89">
        <v>45232</v>
      </c>
      <c r="AK8" s="88">
        <f t="shared" si="8"/>
        <v>-10.8</v>
      </c>
      <c r="AL8" s="89">
        <v>41621</v>
      </c>
      <c r="AM8" s="88">
        <f t="shared" si="9"/>
        <v>-7.9</v>
      </c>
      <c r="AN8" s="89">
        <v>37654</v>
      </c>
      <c r="AO8" s="88">
        <f t="shared" si="10"/>
        <v>-9.5</v>
      </c>
    </row>
    <row r="9" spans="1:41" ht="15" customHeight="1">
      <c r="A9" s="74"/>
      <c r="B9" s="21"/>
      <c r="C9" s="29" t="s">
        <v>151</v>
      </c>
      <c r="D9" s="34"/>
      <c r="E9" s="89">
        <v>7726</v>
      </c>
      <c r="F9" s="13">
        <v>0</v>
      </c>
      <c r="G9" s="88">
        <v>0.9</v>
      </c>
      <c r="H9" s="89">
        <v>8051</v>
      </c>
      <c r="I9" s="13">
        <f t="shared" si="0"/>
        <v>325</v>
      </c>
      <c r="J9" s="88">
        <f t="shared" si="1"/>
        <v>4.2</v>
      </c>
      <c r="K9" s="89">
        <v>7914</v>
      </c>
      <c r="L9" s="13">
        <f t="shared" si="2"/>
        <v>-137</v>
      </c>
      <c r="M9" s="88">
        <f t="shared" si="3"/>
        <v>-1.7</v>
      </c>
      <c r="N9" s="89">
        <v>7987</v>
      </c>
      <c r="O9" s="13">
        <f t="shared" si="4"/>
        <v>73</v>
      </c>
      <c r="P9" s="88">
        <f t="shared" si="5"/>
        <v>0.9</v>
      </c>
      <c r="Q9" s="89">
        <v>8018</v>
      </c>
      <c r="R9" s="13">
        <f t="shared" si="6"/>
        <v>104</v>
      </c>
      <c r="S9" s="88">
        <v>0.3</v>
      </c>
      <c r="T9" s="89">
        <v>7960</v>
      </c>
      <c r="U9" s="13">
        <f t="shared" si="11"/>
        <v>-27</v>
      </c>
      <c r="V9" s="88">
        <v>-0.7</v>
      </c>
      <c r="W9" s="89">
        <v>8098</v>
      </c>
      <c r="X9" s="13">
        <v>138</v>
      </c>
      <c r="Y9" s="88">
        <v>1.7</v>
      </c>
      <c r="Z9" s="89">
        <v>8728</v>
      </c>
      <c r="AA9" s="13">
        <v>768</v>
      </c>
      <c r="AB9" s="88">
        <v>7.7</v>
      </c>
      <c r="AC9" s="89">
        <v>8849</v>
      </c>
      <c r="AD9" s="13">
        <v>121</v>
      </c>
      <c r="AE9" s="88">
        <v>1.3</v>
      </c>
      <c r="AF9" s="89">
        <v>900887</v>
      </c>
      <c r="AG9" s="88">
        <v>1.7</v>
      </c>
      <c r="AH9" s="89">
        <v>955377</v>
      </c>
      <c r="AI9" s="88">
        <f t="shared" si="7"/>
        <v>6</v>
      </c>
      <c r="AJ9" s="89">
        <v>1007772</v>
      </c>
      <c r="AK9" s="88">
        <f t="shared" si="8"/>
        <v>5.4</v>
      </c>
      <c r="AL9" s="89">
        <v>1061188</v>
      </c>
      <c r="AM9" s="88">
        <f t="shared" si="9"/>
        <v>5.3</v>
      </c>
      <c r="AN9" s="89">
        <v>1161971</v>
      </c>
      <c r="AO9" s="88">
        <f t="shared" si="10"/>
        <v>9.4</v>
      </c>
    </row>
    <row r="10" spans="1:41" ht="15" customHeight="1">
      <c r="A10" s="74"/>
      <c r="B10" s="21"/>
      <c r="C10" s="21"/>
      <c r="D10" s="47" t="s">
        <v>152</v>
      </c>
      <c r="E10" s="89">
        <v>4537</v>
      </c>
      <c r="F10" s="13">
        <v>0</v>
      </c>
      <c r="G10" s="88">
        <v>-1.3</v>
      </c>
      <c r="H10" s="89">
        <v>4720</v>
      </c>
      <c r="I10" s="13">
        <f t="shared" si="0"/>
        <v>183</v>
      </c>
      <c r="J10" s="88">
        <f t="shared" si="1"/>
        <v>4</v>
      </c>
      <c r="K10" s="89">
        <v>4534</v>
      </c>
      <c r="L10" s="13">
        <f t="shared" si="2"/>
        <v>-186</v>
      </c>
      <c r="M10" s="88">
        <f t="shared" si="3"/>
        <v>-3.9</v>
      </c>
      <c r="N10" s="89">
        <v>4596</v>
      </c>
      <c r="O10" s="13">
        <f t="shared" si="4"/>
        <v>62</v>
      </c>
      <c r="P10" s="88">
        <f t="shared" si="5"/>
        <v>1.3</v>
      </c>
      <c r="Q10" s="89">
        <v>4669</v>
      </c>
      <c r="R10" s="13">
        <f t="shared" si="6"/>
        <v>135</v>
      </c>
      <c r="S10" s="88">
        <v>1.5</v>
      </c>
      <c r="T10" s="89">
        <v>4639</v>
      </c>
      <c r="U10" s="13">
        <f t="shared" si="11"/>
        <v>43</v>
      </c>
      <c r="V10" s="88">
        <v>-0.6</v>
      </c>
      <c r="W10" s="89">
        <v>4658</v>
      </c>
      <c r="X10" s="13">
        <v>19</v>
      </c>
      <c r="Y10" s="88">
        <v>0.4</v>
      </c>
      <c r="Z10" s="89">
        <v>5201</v>
      </c>
      <c r="AA10" s="13">
        <v>562</v>
      </c>
      <c r="AB10" s="88">
        <v>11.6</v>
      </c>
      <c r="AC10" s="89">
        <v>5208</v>
      </c>
      <c r="AD10" s="13">
        <v>7</v>
      </c>
      <c r="AE10" s="88">
        <v>0.1</v>
      </c>
      <c r="AF10" s="89">
        <v>521337</v>
      </c>
      <c r="AG10" s="88">
        <v>0</v>
      </c>
      <c r="AH10" s="89">
        <v>560681</v>
      </c>
      <c r="AI10" s="88">
        <f t="shared" si="7"/>
        <v>7.5</v>
      </c>
      <c r="AJ10" s="89">
        <v>591726</v>
      </c>
      <c r="AK10" s="88">
        <f t="shared" si="8"/>
        <v>5.5</v>
      </c>
      <c r="AL10" s="89">
        <v>621596</v>
      </c>
      <c r="AM10" s="88">
        <f t="shared" si="9"/>
        <v>5</v>
      </c>
      <c r="AN10" s="89">
        <v>688979</v>
      </c>
      <c r="AO10" s="88">
        <f t="shared" si="10"/>
        <v>10.8</v>
      </c>
    </row>
    <row r="11" spans="1:41" ht="15" customHeight="1">
      <c r="A11" s="74"/>
      <c r="B11" s="21"/>
      <c r="C11" s="22"/>
      <c r="D11" s="47" t="s">
        <v>131</v>
      </c>
      <c r="E11" s="89">
        <v>3189</v>
      </c>
      <c r="F11" s="13">
        <v>0</v>
      </c>
      <c r="G11" s="88">
        <v>4.4</v>
      </c>
      <c r="H11" s="89">
        <v>3331</v>
      </c>
      <c r="I11" s="13">
        <f t="shared" si="0"/>
        <v>142</v>
      </c>
      <c r="J11" s="88">
        <f t="shared" si="1"/>
        <v>4.4</v>
      </c>
      <c r="K11" s="89">
        <v>3380</v>
      </c>
      <c r="L11" s="13">
        <f t="shared" si="2"/>
        <v>49</v>
      </c>
      <c r="M11" s="88">
        <f t="shared" si="3"/>
        <v>1.4</v>
      </c>
      <c r="N11" s="89">
        <v>3391</v>
      </c>
      <c r="O11" s="13">
        <f t="shared" si="4"/>
        <v>11</v>
      </c>
      <c r="P11" s="88">
        <f t="shared" si="5"/>
        <v>0.3</v>
      </c>
      <c r="Q11" s="89">
        <v>3348</v>
      </c>
      <c r="R11" s="13">
        <f t="shared" si="6"/>
        <v>-32</v>
      </c>
      <c r="S11" s="88">
        <v>-1.2</v>
      </c>
      <c r="T11" s="89">
        <v>3321</v>
      </c>
      <c r="U11" s="13">
        <f t="shared" si="11"/>
        <v>-70</v>
      </c>
      <c r="V11" s="88">
        <v>-0.8</v>
      </c>
      <c r="W11" s="89">
        <v>3439</v>
      </c>
      <c r="X11" s="13">
        <v>118</v>
      </c>
      <c r="Y11" s="88">
        <v>3.5</v>
      </c>
      <c r="Z11" s="89">
        <v>3527</v>
      </c>
      <c r="AA11" s="13">
        <v>206</v>
      </c>
      <c r="AB11" s="88">
        <v>2.5</v>
      </c>
      <c r="AC11" s="89">
        <v>3641</v>
      </c>
      <c r="AD11" s="13">
        <v>114</v>
      </c>
      <c r="AE11" s="88">
        <v>3.2</v>
      </c>
      <c r="AF11" s="89">
        <v>379550</v>
      </c>
      <c r="AG11" s="88">
        <v>4.2</v>
      </c>
      <c r="AH11" s="89">
        <v>394696</v>
      </c>
      <c r="AI11" s="88">
        <f t="shared" si="7"/>
        <v>3.9</v>
      </c>
      <c r="AJ11" s="89">
        <v>416042</v>
      </c>
      <c r="AK11" s="88">
        <f t="shared" si="8"/>
        <v>5.4</v>
      </c>
      <c r="AL11" s="89">
        <v>439591</v>
      </c>
      <c r="AM11" s="88">
        <f t="shared" si="9"/>
        <v>5.6</v>
      </c>
      <c r="AN11" s="89">
        <v>472991</v>
      </c>
      <c r="AO11" s="88">
        <f t="shared" si="10"/>
        <v>7.5</v>
      </c>
    </row>
    <row r="12" spans="1:41" ht="15" customHeight="1">
      <c r="A12" s="74"/>
      <c r="B12" s="21"/>
      <c r="C12" s="47" t="s">
        <v>153</v>
      </c>
      <c r="D12" s="47"/>
      <c r="E12" s="89">
        <v>1649</v>
      </c>
      <c r="F12" s="13">
        <v>0</v>
      </c>
      <c r="G12" s="88">
        <v>3.1</v>
      </c>
      <c r="H12" s="89">
        <v>1928</v>
      </c>
      <c r="I12" s="13">
        <f t="shared" si="0"/>
        <v>279</v>
      </c>
      <c r="J12" s="88">
        <f t="shared" si="1"/>
        <v>16.9</v>
      </c>
      <c r="K12" s="89">
        <v>2023</v>
      </c>
      <c r="L12" s="13">
        <f t="shared" si="2"/>
        <v>95</v>
      </c>
      <c r="M12" s="88">
        <f t="shared" si="3"/>
        <v>4.9</v>
      </c>
      <c r="N12" s="89">
        <v>2264</v>
      </c>
      <c r="O12" s="13">
        <f t="shared" si="4"/>
        <v>241</v>
      </c>
      <c r="P12" s="88">
        <f t="shared" si="5"/>
        <v>11.9</v>
      </c>
      <c r="Q12" s="89">
        <v>2630</v>
      </c>
      <c r="R12" s="13">
        <f t="shared" si="6"/>
        <v>607</v>
      </c>
      <c r="S12" s="88">
        <v>16.1</v>
      </c>
      <c r="T12" s="89">
        <v>3342</v>
      </c>
      <c r="U12" s="13">
        <f t="shared" si="11"/>
        <v>1078</v>
      </c>
      <c r="V12" s="88">
        <v>27</v>
      </c>
      <c r="W12" s="89">
        <v>3503</v>
      </c>
      <c r="X12" s="13">
        <v>161</v>
      </c>
      <c r="Y12" s="88">
        <v>4.8</v>
      </c>
      <c r="Z12" s="89">
        <v>4102</v>
      </c>
      <c r="AA12" s="13">
        <v>760</v>
      </c>
      <c r="AB12" s="88">
        <v>17</v>
      </c>
      <c r="AC12" s="89">
        <v>4231</v>
      </c>
      <c r="AD12" s="13">
        <v>129</v>
      </c>
      <c r="AE12" s="88">
        <v>3.1</v>
      </c>
      <c r="AF12" s="89">
        <v>398606</v>
      </c>
      <c r="AG12" s="88">
        <v>-5.7</v>
      </c>
      <c r="AH12" s="89">
        <v>391612</v>
      </c>
      <c r="AI12" s="88">
        <f t="shared" si="7"/>
        <v>-1.7</v>
      </c>
      <c r="AJ12" s="89">
        <v>378626</v>
      </c>
      <c r="AK12" s="88">
        <f t="shared" si="8"/>
        <v>-3.3</v>
      </c>
      <c r="AL12" s="89">
        <v>337825</v>
      </c>
      <c r="AM12" s="88">
        <f t="shared" si="9"/>
        <v>-10.7</v>
      </c>
      <c r="AN12" s="89">
        <v>332101</v>
      </c>
      <c r="AO12" s="88">
        <f t="shared" si="10"/>
        <v>-1.6</v>
      </c>
    </row>
    <row r="13" spans="1:41" ht="15" customHeight="1">
      <c r="A13" s="74"/>
      <c r="B13" s="22"/>
      <c r="C13" s="47" t="s">
        <v>154</v>
      </c>
      <c r="D13" s="47"/>
      <c r="E13" s="89">
        <v>48</v>
      </c>
      <c r="F13" s="13">
        <v>0</v>
      </c>
      <c r="G13" s="88">
        <v>-8.4</v>
      </c>
      <c r="H13" s="89">
        <v>40</v>
      </c>
      <c r="I13" s="13">
        <f t="shared" si="0"/>
        <v>-8</v>
      </c>
      <c r="J13" s="88">
        <f t="shared" si="1"/>
        <v>-16.6</v>
      </c>
      <c r="K13" s="89">
        <v>40</v>
      </c>
      <c r="L13" s="13">
        <f t="shared" si="2"/>
        <v>0</v>
      </c>
      <c r="M13" s="88">
        <f t="shared" si="3"/>
        <v>0</v>
      </c>
      <c r="N13" s="89">
        <v>3</v>
      </c>
      <c r="O13" s="13">
        <f t="shared" si="4"/>
        <v>-37</v>
      </c>
      <c r="P13" s="88">
        <f t="shared" si="5"/>
        <v>-92.5</v>
      </c>
      <c r="Q13" s="89">
        <v>3</v>
      </c>
      <c r="R13" s="13">
        <f t="shared" si="6"/>
        <v>-37</v>
      </c>
      <c r="S13" s="88">
        <v>0</v>
      </c>
      <c r="T13" s="200" t="s">
        <v>364</v>
      </c>
      <c r="U13" s="13" t="e">
        <f t="shared" si="11"/>
        <v>#VALUE!</v>
      </c>
      <c r="V13" s="88">
        <v>-100</v>
      </c>
      <c r="W13" s="89">
        <v>10</v>
      </c>
      <c r="X13" s="13" t="e">
        <v>#VALUE!</v>
      </c>
      <c r="Y13" s="191">
        <v>0</v>
      </c>
      <c r="Z13" s="89">
        <v>25</v>
      </c>
      <c r="AA13" s="13" t="e">
        <v>#VALUE!</v>
      </c>
      <c r="AB13" s="207">
        <v>150</v>
      </c>
      <c r="AC13" s="89">
        <v>24</v>
      </c>
      <c r="AD13" s="13">
        <v>-1</v>
      </c>
      <c r="AE13" s="88">
        <v>-4</v>
      </c>
      <c r="AF13" s="188">
        <v>1949</v>
      </c>
      <c r="AG13" s="241">
        <v>-20.8</v>
      </c>
      <c r="AH13" s="188">
        <v>180</v>
      </c>
      <c r="AI13" s="241">
        <f t="shared" si="7"/>
        <v>-90.7</v>
      </c>
      <c r="AJ13" s="188">
        <v>139</v>
      </c>
      <c r="AK13" s="241">
        <f t="shared" si="8"/>
        <v>-22.7</v>
      </c>
      <c r="AL13" s="188">
        <v>84</v>
      </c>
      <c r="AM13" s="241">
        <f t="shared" si="9"/>
        <v>-39.5</v>
      </c>
      <c r="AN13" s="188">
        <v>900</v>
      </c>
      <c r="AO13" s="241">
        <f t="shared" si="10"/>
        <v>971.4</v>
      </c>
    </row>
    <row r="14" spans="1:41" ht="15" customHeight="1">
      <c r="A14" s="74"/>
      <c r="B14" s="51" t="s">
        <v>175</v>
      </c>
      <c r="C14" s="51"/>
      <c r="D14" s="51"/>
      <c r="E14" s="89">
        <v>8572</v>
      </c>
      <c r="F14" s="13">
        <v>0</v>
      </c>
      <c r="G14" s="88">
        <v>1.8</v>
      </c>
      <c r="H14" s="89">
        <v>9213</v>
      </c>
      <c r="I14" s="13">
        <f t="shared" si="0"/>
        <v>641</v>
      </c>
      <c r="J14" s="88">
        <f t="shared" si="1"/>
        <v>7.4</v>
      </c>
      <c r="K14" s="89">
        <v>9302</v>
      </c>
      <c r="L14" s="13">
        <f t="shared" si="2"/>
        <v>89</v>
      </c>
      <c r="M14" s="88">
        <f t="shared" si="3"/>
        <v>0.9</v>
      </c>
      <c r="N14" s="89">
        <v>9609</v>
      </c>
      <c r="O14" s="13">
        <f t="shared" si="4"/>
        <v>307</v>
      </c>
      <c r="P14" s="88">
        <f t="shared" si="5"/>
        <v>3.3</v>
      </c>
      <c r="Q14" s="89">
        <v>9964</v>
      </c>
      <c r="R14" s="13">
        <f t="shared" si="6"/>
        <v>662</v>
      </c>
      <c r="S14" s="88">
        <v>3.6</v>
      </c>
      <c r="T14" s="89">
        <v>10546</v>
      </c>
      <c r="U14" s="13">
        <f t="shared" si="11"/>
        <v>937</v>
      </c>
      <c r="V14" s="88">
        <v>5.8</v>
      </c>
      <c r="W14" s="89">
        <v>10602</v>
      </c>
      <c r="X14" s="13">
        <v>56</v>
      </c>
      <c r="Y14" s="88">
        <v>0.5</v>
      </c>
      <c r="Z14" s="89">
        <v>11417</v>
      </c>
      <c r="AA14" s="13">
        <v>871</v>
      </c>
      <c r="AB14" s="88">
        <v>7.6</v>
      </c>
      <c r="AC14" s="89">
        <v>11492</v>
      </c>
      <c r="AD14" s="13">
        <v>75</v>
      </c>
      <c r="AE14" s="88">
        <v>0.6</v>
      </c>
      <c r="AF14" s="89">
        <v>1132662</v>
      </c>
      <c r="AG14" s="88">
        <v>-1.4</v>
      </c>
      <c r="AH14" s="89">
        <v>1150233</v>
      </c>
      <c r="AI14" s="88">
        <f t="shared" si="7"/>
        <v>1.5</v>
      </c>
      <c r="AJ14" s="89">
        <v>1172577</v>
      </c>
      <c r="AK14" s="88">
        <f t="shared" si="8"/>
        <v>1.9</v>
      </c>
      <c r="AL14" s="89">
        <v>1173850</v>
      </c>
      <c r="AM14" s="88">
        <f t="shared" si="9"/>
        <v>0.1</v>
      </c>
      <c r="AN14" s="89">
        <v>1241447</v>
      </c>
      <c r="AO14" s="88">
        <f t="shared" si="10"/>
        <v>5.7</v>
      </c>
    </row>
    <row r="15" spans="2:41" ht="15" customHeight="1">
      <c r="B15" s="47" t="s">
        <v>176</v>
      </c>
      <c r="C15" s="47"/>
      <c r="D15" s="47"/>
      <c r="E15" s="89">
        <v>4782</v>
      </c>
      <c r="F15" s="13">
        <v>0</v>
      </c>
      <c r="G15" s="88">
        <v>14.9</v>
      </c>
      <c r="H15" s="89">
        <v>4812</v>
      </c>
      <c r="I15" s="13">
        <f t="shared" si="0"/>
        <v>30</v>
      </c>
      <c r="J15" s="88">
        <f t="shared" si="1"/>
        <v>0.6</v>
      </c>
      <c r="K15" s="89">
        <v>4982</v>
      </c>
      <c r="L15" s="13">
        <f t="shared" si="2"/>
        <v>170</v>
      </c>
      <c r="M15" s="88">
        <f t="shared" si="3"/>
        <v>3.5</v>
      </c>
      <c r="N15" s="89">
        <v>5126</v>
      </c>
      <c r="O15" s="13">
        <f t="shared" si="4"/>
        <v>144</v>
      </c>
      <c r="P15" s="88">
        <f t="shared" si="5"/>
        <v>2.8</v>
      </c>
      <c r="Q15" s="89">
        <v>5219</v>
      </c>
      <c r="R15" s="13">
        <f t="shared" si="6"/>
        <v>237</v>
      </c>
      <c r="S15" s="88">
        <v>1.8</v>
      </c>
      <c r="T15" s="89">
        <v>5566</v>
      </c>
      <c r="U15" s="13">
        <f t="shared" si="11"/>
        <v>440</v>
      </c>
      <c r="V15" s="88">
        <v>6.6</v>
      </c>
      <c r="W15" s="89">
        <v>5787</v>
      </c>
      <c r="X15" s="13">
        <v>221</v>
      </c>
      <c r="Y15" s="88">
        <v>3.9</v>
      </c>
      <c r="Z15" s="89">
        <v>5993</v>
      </c>
      <c r="AA15" s="13">
        <v>427</v>
      </c>
      <c r="AB15" s="88">
        <v>3.5</v>
      </c>
      <c r="AC15" s="89">
        <v>6235</v>
      </c>
      <c r="AD15" s="13">
        <v>242</v>
      </c>
      <c r="AE15" s="88">
        <v>4</v>
      </c>
      <c r="AF15" s="89">
        <v>574003</v>
      </c>
      <c r="AG15" s="88">
        <v>-7.9</v>
      </c>
      <c r="AH15" s="89">
        <v>605721</v>
      </c>
      <c r="AI15" s="88">
        <f t="shared" si="7"/>
        <v>5.5</v>
      </c>
      <c r="AJ15" s="89">
        <v>626730</v>
      </c>
      <c r="AK15" s="88">
        <f t="shared" si="8"/>
        <v>3.4</v>
      </c>
      <c r="AL15" s="89">
        <v>646510</v>
      </c>
      <c r="AM15" s="88">
        <f t="shared" si="9"/>
        <v>3.1</v>
      </c>
      <c r="AN15" s="89">
        <v>662857</v>
      </c>
      <c r="AO15" s="88">
        <f t="shared" si="10"/>
        <v>2.5</v>
      </c>
    </row>
    <row r="16" spans="2:41" ht="15" customHeight="1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</row>
    <row r="17" spans="2:41" ht="15" customHeight="1">
      <c r="B17" s="43" t="s">
        <v>177</v>
      </c>
      <c r="C17" s="43"/>
      <c r="D17" s="43"/>
      <c r="E17" s="43"/>
      <c r="F17" s="43"/>
      <c r="G17" s="115"/>
      <c r="H17" s="43"/>
      <c r="I17" s="43"/>
      <c r="J17" s="115"/>
      <c r="K17" s="43"/>
      <c r="L17" s="43"/>
      <c r="M17" s="115"/>
      <c r="N17" s="43"/>
      <c r="O17" s="43"/>
      <c r="P17" s="115"/>
      <c r="Q17" s="43"/>
      <c r="R17" s="43"/>
      <c r="S17" s="115"/>
      <c r="T17" s="43"/>
      <c r="U17" s="43"/>
      <c r="V17" s="115"/>
      <c r="W17" s="43"/>
      <c r="X17" s="43"/>
      <c r="Y17" s="115"/>
      <c r="Z17" s="43"/>
      <c r="AA17" s="43"/>
      <c r="AB17" s="115"/>
      <c r="AC17" s="43"/>
      <c r="AD17" s="43"/>
      <c r="AE17" s="115"/>
      <c r="AF17" s="43"/>
      <c r="AG17" s="115"/>
      <c r="AH17" s="43"/>
      <c r="AI17" s="115"/>
      <c r="AJ17" s="43"/>
      <c r="AK17" s="115"/>
      <c r="AL17" s="43"/>
      <c r="AM17" s="115"/>
      <c r="AN17" s="43"/>
      <c r="AO17" s="115" t="s">
        <v>448</v>
      </c>
    </row>
    <row r="18" spans="2:41" ht="15" customHeight="1">
      <c r="B18" s="29"/>
      <c r="C18" s="64"/>
      <c r="D18" s="34"/>
      <c r="E18" s="372" t="s">
        <v>241</v>
      </c>
      <c r="F18" s="376"/>
      <c r="G18" s="373"/>
      <c r="H18" s="372" t="s">
        <v>242</v>
      </c>
      <c r="I18" s="376"/>
      <c r="J18" s="373"/>
      <c r="K18" s="372" t="s">
        <v>243</v>
      </c>
      <c r="L18" s="376"/>
      <c r="M18" s="373"/>
      <c r="N18" s="372" t="s">
        <v>244</v>
      </c>
      <c r="O18" s="376"/>
      <c r="P18" s="373"/>
      <c r="Q18" s="372" t="s">
        <v>283</v>
      </c>
      <c r="R18" s="376"/>
      <c r="S18" s="373"/>
      <c r="T18" s="372" t="s">
        <v>288</v>
      </c>
      <c r="U18" s="376"/>
      <c r="V18" s="373"/>
      <c r="W18" s="372" t="s">
        <v>335</v>
      </c>
      <c r="X18" s="376"/>
      <c r="Y18" s="373"/>
      <c r="Z18" s="374" t="str">
        <f>Z4</f>
        <v>2014年度末</v>
      </c>
      <c r="AA18" s="377"/>
      <c r="AB18" s="375"/>
      <c r="AC18" s="374" t="s">
        <v>430</v>
      </c>
      <c r="AD18" s="377"/>
      <c r="AE18" s="375"/>
      <c r="AF18" s="374" t="s">
        <v>431</v>
      </c>
      <c r="AG18" s="375"/>
      <c r="AH18" s="374" t="s">
        <v>432</v>
      </c>
      <c r="AI18" s="375"/>
      <c r="AJ18" s="374" t="s">
        <v>433</v>
      </c>
      <c r="AK18" s="375"/>
      <c r="AL18" s="374" t="s">
        <v>434</v>
      </c>
      <c r="AM18" s="375"/>
      <c r="AN18" s="374" t="s">
        <v>446</v>
      </c>
      <c r="AO18" s="375"/>
    </row>
    <row r="19" spans="2:41" ht="15" customHeight="1">
      <c r="B19" s="21"/>
      <c r="C19" s="75"/>
      <c r="D19" s="76"/>
      <c r="E19" s="113" t="s">
        <v>172</v>
      </c>
      <c r="F19" s="6" t="s">
        <v>173</v>
      </c>
      <c r="G19" s="6" t="s">
        <v>129</v>
      </c>
      <c r="H19" s="113" t="s">
        <v>172</v>
      </c>
      <c r="I19" s="6" t="s">
        <v>173</v>
      </c>
      <c r="J19" s="6" t="s">
        <v>129</v>
      </c>
      <c r="K19" s="113" t="s">
        <v>172</v>
      </c>
      <c r="L19" s="6" t="s">
        <v>173</v>
      </c>
      <c r="M19" s="6" t="s">
        <v>129</v>
      </c>
      <c r="N19" s="113" t="s">
        <v>172</v>
      </c>
      <c r="O19" s="6" t="s">
        <v>173</v>
      </c>
      <c r="P19" s="6" t="s">
        <v>129</v>
      </c>
      <c r="Q19" s="113" t="s">
        <v>172</v>
      </c>
      <c r="R19" s="6" t="s">
        <v>173</v>
      </c>
      <c r="S19" s="6" t="s">
        <v>129</v>
      </c>
      <c r="T19" s="113" t="s">
        <v>172</v>
      </c>
      <c r="U19" s="6" t="s">
        <v>173</v>
      </c>
      <c r="V19" s="6" t="s">
        <v>129</v>
      </c>
      <c r="W19" s="113" t="s">
        <v>172</v>
      </c>
      <c r="X19" s="6" t="s">
        <v>173</v>
      </c>
      <c r="Y19" s="6" t="s">
        <v>129</v>
      </c>
      <c r="Z19" s="113" t="s">
        <v>172</v>
      </c>
      <c r="AA19" s="6" t="s">
        <v>173</v>
      </c>
      <c r="AB19" s="6" t="s">
        <v>129</v>
      </c>
      <c r="AC19" s="113" t="s">
        <v>172</v>
      </c>
      <c r="AD19" s="6" t="s">
        <v>173</v>
      </c>
      <c r="AE19" s="6" t="s">
        <v>129</v>
      </c>
      <c r="AF19" s="113" t="s">
        <v>172</v>
      </c>
      <c r="AG19" s="6" t="s">
        <v>129</v>
      </c>
      <c r="AH19" s="113" t="s">
        <v>172</v>
      </c>
      <c r="AI19" s="6" t="s">
        <v>129</v>
      </c>
      <c r="AJ19" s="113" t="s">
        <v>172</v>
      </c>
      <c r="AK19" s="6" t="s">
        <v>129</v>
      </c>
      <c r="AL19" s="113" t="s">
        <v>172</v>
      </c>
      <c r="AM19" s="6" t="s">
        <v>129</v>
      </c>
      <c r="AN19" s="113" t="s">
        <v>172</v>
      </c>
      <c r="AO19" s="6" t="s">
        <v>129</v>
      </c>
    </row>
    <row r="20" spans="2:41" ht="15" customHeight="1">
      <c r="B20" s="29" t="s">
        <v>174</v>
      </c>
      <c r="C20" s="64"/>
      <c r="D20" s="34"/>
      <c r="E20" s="89">
        <v>12604</v>
      </c>
      <c r="F20" s="13">
        <v>575</v>
      </c>
      <c r="G20" s="88">
        <v>4.7</v>
      </c>
      <c r="H20" s="89">
        <v>13543</v>
      </c>
      <c r="I20" s="13">
        <f aca="true" t="shared" si="12" ref="I20:I27">H20-E20</f>
        <v>939</v>
      </c>
      <c r="J20" s="88">
        <f aca="true" t="shared" si="13" ref="J20:J27">ROUNDDOWN(I20/E20*100,1)</f>
        <v>7.4</v>
      </c>
      <c r="K20" s="89">
        <v>13742</v>
      </c>
      <c r="L20" s="13">
        <f aca="true" t="shared" si="14" ref="L20:L27">K20-H20</f>
        <v>199</v>
      </c>
      <c r="M20" s="88">
        <f aca="true" t="shared" si="15" ref="M20:M27">ROUNDDOWN(L20/H20*100,1)</f>
        <v>1.4</v>
      </c>
      <c r="N20" s="89">
        <v>13821</v>
      </c>
      <c r="O20" s="13">
        <f aca="true" t="shared" si="16" ref="O20:O27">N20-K20</f>
        <v>79</v>
      </c>
      <c r="P20" s="88">
        <f aca="true" t="shared" si="17" ref="P20:P27">ROUNDDOWN(O20/K20*100,1)</f>
        <v>0.5</v>
      </c>
      <c r="Q20" s="89">
        <v>14400</v>
      </c>
      <c r="R20" s="13">
        <f aca="true" t="shared" si="18" ref="R20:R27">Q20-K20</f>
        <v>658</v>
      </c>
      <c r="S20" s="88">
        <v>4.1</v>
      </c>
      <c r="T20" s="89">
        <v>15161</v>
      </c>
      <c r="U20" s="13">
        <f aca="true" t="shared" si="19" ref="U20:U27">T20-Q20</f>
        <v>761</v>
      </c>
      <c r="V20" s="88">
        <v>5.2</v>
      </c>
      <c r="W20" s="89">
        <v>15681</v>
      </c>
      <c r="X20" s="13">
        <v>520</v>
      </c>
      <c r="Y20" s="88">
        <v>3.4</v>
      </c>
      <c r="Z20" s="89">
        <v>16607</v>
      </c>
      <c r="AA20" s="13">
        <v>1446</v>
      </c>
      <c r="AB20" s="88">
        <v>5.9</v>
      </c>
      <c r="AC20" s="89">
        <v>17422</v>
      </c>
      <c r="AD20" s="13">
        <v>815</v>
      </c>
      <c r="AE20" s="88">
        <v>4.9</v>
      </c>
      <c r="AF20" s="89">
        <v>1727594</v>
      </c>
      <c r="AG20" s="88">
        <v>-0.8</v>
      </c>
      <c r="AH20" s="89">
        <v>1692506</v>
      </c>
      <c r="AI20" s="88">
        <f aca="true" t="shared" si="20" ref="AI20:AI27">ROUNDDOWN(AH20/AF20*100-100,1)</f>
        <v>-2</v>
      </c>
      <c r="AJ20" s="89">
        <v>1763840</v>
      </c>
      <c r="AK20" s="88">
        <f aca="true" t="shared" si="21" ref="AK20:AK27">ROUNDDOWN(AJ20/AH20*100-100,1)</f>
        <v>4.2</v>
      </c>
      <c r="AL20" s="89">
        <v>1793392</v>
      </c>
      <c r="AM20" s="88">
        <f aca="true" t="shared" si="22" ref="AM20:AM27">ROUNDDOWN(AL20/AJ20*100-100,1)</f>
        <v>1.6</v>
      </c>
      <c r="AN20" s="89">
        <v>1870239</v>
      </c>
      <c r="AO20" s="88">
        <f aca="true" t="shared" si="23" ref="AO20:AO27">ROUNDDOWN(AN20/AL20*100-100,1)</f>
        <v>4.2</v>
      </c>
    </row>
    <row r="21" spans="2:41" ht="15" customHeight="1">
      <c r="B21" s="21"/>
      <c r="C21" s="66" t="s">
        <v>178</v>
      </c>
      <c r="D21" s="47"/>
      <c r="E21" s="89">
        <v>8114</v>
      </c>
      <c r="F21" s="13">
        <v>-9</v>
      </c>
      <c r="G21" s="88">
        <v>-0.1</v>
      </c>
      <c r="H21" s="89">
        <v>8664</v>
      </c>
      <c r="I21" s="13">
        <f t="shared" si="12"/>
        <v>550</v>
      </c>
      <c r="J21" s="88">
        <f t="shared" si="13"/>
        <v>6.7</v>
      </c>
      <c r="K21" s="89">
        <v>8876</v>
      </c>
      <c r="L21" s="13">
        <f t="shared" si="14"/>
        <v>212</v>
      </c>
      <c r="M21" s="88">
        <f t="shared" si="15"/>
        <v>2.4</v>
      </c>
      <c r="N21" s="89">
        <v>8891</v>
      </c>
      <c r="O21" s="13">
        <f t="shared" si="16"/>
        <v>15</v>
      </c>
      <c r="P21" s="88">
        <f t="shared" si="17"/>
        <v>0.1</v>
      </c>
      <c r="Q21" s="89">
        <v>9303</v>
      </c>
      <c r="R21" s="13">
        <f t="shared" si="18"/>
        <v>427</v>
      </c>
      <c r="S21" s="88">
        <v>4.6</v>
      </c>
      <c r="T21" s="89">
        <v>9720</v>
      </c>
      <c r="U21" s="13">
        <f t="shared" si="19"/>
        <v>417</v>
      </c>
      <c r="V21" s="88">
        <v>4.4</v>
      </c>
      <c r="W21" s="89">
        <v>10122</v>
      </c>
      <c r="X21" s="13">
        <v>402</v>
      </c>
      <c r="Y21" s="88">
        <v>4.1</v>
      </c>
      <c r="Z21" s="89">
        <v>10666</v>
      </c>
      <c r="AA21" s="13">
        <v>946</v>
      </c>
      <c r="AB21" s="88">
        <v>5.3</v>
      </c>
      <c r="AC21" s="89">
        <v>11192</v>
      </c>
      <c r="AD21" s="13">
        <v>526</v>
      </c>
      <c r="AE21" s="88">
        <v>4.9</v>
      </c>
      <c r="AF21" s="89">
        <v>1117453</v>
      </c>
      <c r="AG21" s="88">
        <v>-0.1</v>
      </c>
      <c r="AH21" s="89">
        <v>1104760</v>
      </c>
      <c r="AI21" s="88">
        <f t="shared" si="20"/>
        <v>-1.1</v>
      </c>
      <c r="AJ21" s="89">
        <v>1137380</v>
      </c>
      <c r="AK21" s="88">
        <f t="shared" si="21"/>
        <v>2.9</v>
      </c>
      <c r="AL21" s="89">
        <v>1162490</v>
      </c>
      <c r="AM21" s="88">
        <f t="shared" si="22"/>
        <v>2.2</v>
      </c>
      <c r="AN21" s="89">
        <v>1208193</v>
      </c>
      <c r="AO21" s="88">
        <f t="shared" si="23"/>
        <v>3.9</v>
      </c>
    </row>
    <row r="22" spans="2:41" ht="15" customHeight="1">
      <c r="B22" s="21"/>
      <c r="C22" s="50"/>
      <c r="D22" s="66" t="s">
        <v>179</v>
      </c>
      <c r="E22" s="89">
        <v>4190</v>
      </c>
      <c r="F22" s="13">
        <v>26</v>
      </c>
      <c r="G22" s="88">
        <v>0.6</v>
      </c>
      <c r="H22" s="89">
        <v>4300</v>
      </c>
      <c r="I22" s="13">
        <f t="shared" si="12"/>
        <v>110</v>
      </c>
      <c r="J22" s="88">
        <f t="shared" si="13"/>
        <v>2.6</v>
      </c>
      <c r="K22" s="89">
        <v>4290</v>
      </c>
      <c r="L22" s="13">
        <f t="shared" si="14"/>
        <v>-10</v>
      </c>
      <c r="M22" s="88">
        <f t="shared" si="15"/>
        <v>-0.2</v>
      </c>
      <c r="N22" s="89">
        <v>4198</v>
      </c>
      <c r="O22" s="13">
        <f t="shared" si="16"/>
        <v>-92</v>
      </c>
      <c r="P22" s="88">
        <f t="shared" si="17"/>
        <v>-2.1</v>
      </c>
      <c r="Q22" s="89">
        <v>4241</v>
      </c>
      <c r="R22" s="13">
        <f t="shared" si="18"/>
        <v>-49</v>
      </c>
      <c r="S22" s="88">
        <v>1</v>
      </c>
      <c r="T22" s="89">
        <v>4222</v>
      </c>
      <c r="U22" s="13">
        <f t="shared" si="19"/>
        <v>-19</v>
      </c>
      <c r="V22" s="88">
        <f>ROUNDDOWN(U22/N22*100,1)</f>
        <v>-0.4</v>
      </c>
      <c r="W22" s="89">
        <v>4169</v>
      </c>
      <c r="X22" s="13">
        <v>-53</v>
      </c>
      <c r="Y22" s="88">
        <v>-1.2</v>
      </c>
      <c r="Z22" s="89">
        <v>4317</v>
      </c>
      <c r="AA22" s="13">
        <v>95</v>
      </c>
      <c r="AB22" s="88">
        <v>3.5</v>
      </c>
      <c r="AC22" s="89">
        <v>4423</v>
      </c>
      <c r="AD22" s="13">
        <v>106</v>
      </c>
      <c r="AE22" s="88">
        <v>2.4</v>
      </c>
      <c r="AF22" s="89">
        <v>440926</v>
      </c>
      <c r="AG22" s="88">
        <v>0</v>
      </c>
      <c r="AH22" s="89">
        <v>460285</v>
      </c>
      <c r="AI22" s="88">
        <f t="shared" si="20"/>
        <v>4.3</v>
      </c>
      <c r="AJ22" s="89">
        <v>486676</v>
      </c>
      <c r="AK22" s="88">
        <f t="shared" si="21"/>
        <v>5.7</v>
      </c>
      <c r="AL22" s="89">
        <v>517536</v>
      </c>
      <c r="AM22" s="88">
        <f t="shared" si="22"/>
        <v>6.3</v>
      </c>
      <c r="AN22" s="89">
        <v>558258</v>
      </c>
      <c r="AO22" s="88">
        <f t="shared" si="23"/>
        <v>7.8</v>
      </c>
    </row>
    <row r="23" spans="2:41" ht="15" customHeight="1">
      <c r="B23" s="21"/>
      <c r="C23" s="50"/>
      <c r="D23" s="66" t="s">
        <v>180</v>
      </c>
      <c r="E23" s="89">
        <v>2565</v>
      </c>
      <c r="F23" s="13">
        <v>63</v>
      </c>
      <c r="G23" s="88">
        <v>2.5</v>
      </c>
      <c r="H23" s="89">
        <v>2623</v>
      </c>
      <c r="I23" s="13">
        <f t="shared" si="12"/>
        <v>58</v>
      </c>
      <c r="J23" s="88">
        <f t="shared" si="13"/>
        <v>2.2</v>
      </c>
      <c r="K23" s="89">
        <v>2647</v>
      </c>
      <c r="L23" s="13">
        <f t="shared" si="14"/>
        <v>24</v>
      </c>
      <c r="M23" s="88">
        <f t="shared" si="15"/>
        <v>0.9</v>
      </c>
      <c r="N23" s="89">
        <v>2657</v>
      </c>
      <c r="O23" s="13">
        <f t="shared" si="16"/>
        <v>10</v>
      </c>
      <c r="P23" s="88">
        <f t="shared" si="17"/>
        <v>0.3</v>
      </c>
      <c r="Q23" s="89">
        <v>2616</v>
      </c>
      <c r="R23" s="13">
        <f t="shared" si="18"/>
        <v>-31</v>
      </c>
      <c r="S23" s="88">
        <v>-1.5</v>
      </c>
      <c r="T23" s="89">
        <v>2596</v>
      </c>
      <c r="U23" s="13">
        <f t="shared" si="19"/>
        <v>-20</v>
      </c>
      <c r="V23" s="88">
        <f>ROUNDDOWN(U23/N23*100,1)</f>
        <v>-0.7</v>
      </c>
      <c r="W23" s="89">
        <v>2608</v>
      </c>
      <c r="X23" s="13">
        <v>12</v>
      </c>
      <c r="Y23" s="88">
        <v>0.4</v>
      </c>
      <c r="Z23" s="89">
        <v>2654</v>
      </c>
      <c r="AA23" s="13">
        <v>58</v>
      </c>
      <c r="AB23" s="88">
        <v>1.7</v>
      </c>
      <c r="AC23" s="89">
        <v>2728</v>
      </c>
      <c r="AD23" s="13">
        <v>74</v>
      </c>
      <c r="AE23" s="88">
        <v>2.7</v>
      </c>
      <c r="AF23" s="89">
        <v>281306</v>
      </c>
      <c r="AG23" s="88">
        <v>3.1</v>
      </c>
      <c r="AH23" s="89">
        <v>291855</v>
      </c>
      <c r="AI23" s="88">
        <f t="shared" si="20"/>
        <v>3.7</v>
      </c>
      <c r="AJ23" s="89">
        <v>303980</v>
      </c>
      <c r="AK23" s="88">
        <f t="shared" si="21"/>
        <v>4.1</v>
      </c>
      <c r="AL23" s="89">
        <v>319189</v>
      </c>
      <c r="AM23" s="88">
        <f t="shared" si="22"/>
        <v>5</v>
      </c>
      <c r="AN23" s="89">
        <v>335911</v>
      </c>
      <c r="AO23" s="88">
        <f t="shared" si="23"/>
        <v>5.2</v>
      </c>
    </row>
    <row r="24" spans="2:41" ht="15" customHeight="1">
      <c r="B24" s="21"/>
      <c r="C24" s="51"/>
      <c r="D24" s="66" t="s">
        <v>181</v>
      </c>
      <c r="E24" s="89">
        <v>1358</v>
      </c>
      <c r="F24" s="13">
        <v>-98</v>
      </c>
      <c r="G24" s="88">
        <v>-6.7</v>
      </c>
      <c r="H24" s="89">
        <v>1740</v>
      </c>
      <c r="I24" s="13">
        <f t="shared" si="12"/>
        <v>382</v>
      </c>
      <c r="J24" s="88">
        <f t="shared" si="13"/>
        <v>28.1</v>
      </c>
      <c r="K24" s="89">
        <v>1937</v>
      </c>
      <c r="L24" s="13">
        <f t="shared" si="14"/>
        <v>197</v>
      </c>
      <c r="M24" s="88">
        <f t="shared" si="15"/>
        <v>11.3</v>
      </c>
      <c r="N24" s="89">
        <v>2035</v>
      </c>
      <c r="O24" s="13">
        <f t="shared" si="16"/>
        <v>98</v>
      </c>
      <c r="P24" s="88">
        <f t="shared" si="17"/>
        <v>5</v>
      </c>
      <c r="Q24" s="89">
        <v>2444</v>
      </c>
      <c r="R24" s="13">
        <f t="shared" si="18"/>
        <v>507</v>
      </c>
      <c r="S24" s="88">
        <v>20</v>
      </c>
      <c r="T24" s="89">
        <v>2901</v>
      </c>
      <c r="U24" s="13">
        <f t="shared" si="19"/>
        <v>457</v>
      </c>
      <c r="V24" s="88">
        <v>18.6</v>
      </c>
      <c r="W24" s="89">
        <v>3344</v>
      </c>
      <c r="X24" s="13">
        <v>443</v>
      </c>
      <c r="Y24" s="88">
        <v>15.2</v>
      </c>
      <c r="Z24" s="89">
        <v>3694</v>
      </c>
      <c r="AA24" s="13">
        <v>793</v>
      </c>
      <c r="AB24" s="88">
        <v>10.4</v>
      </c>
      <c r="AC24" s="89">
        <v>4040</v>
      </c>
      <c r="AD24" s="13">
        <v>346</v>
      </c>
      <c r="AE24" s="88">
        <v>9.3</v>
      </c>
      <c r="AF24" s="89">
        <v>395220</v>
      </c>
      <c r="AG24" s="88">
        <v>-2.5</v>
      </c>
      <c r="AH24" s="89">
        <v>352619</v>
      </c>
      <c r="AI24" s="88">
        <f t="shared" si="20"/>
        <v>-10.7</v>
      </c>
      <c r="AJ24" s="89">
        <v>346725</v>
      </c>
      <c r="AK24" s="88">
        <f t="shared" si="21"/>
        <v>-1.6</v>
      </c>
      <c r="AL24" s="89">
        <v>325765</v>
      </c>
      <c r="AM24" s="88">
        <f t="shared" si="22"/>
        <v>-6</v>
      </c>
      <c r="AN24" s="89">
        <v>314024</v>
      </c>
      <c r="AO24" s="88">
        <f t="shared" si="23"/>
        <v>-3.6</v>
      </c>
    </row>
    <row r="25" spans="2:41" ht="15" customHeight="1">
      <c r="B25" s="21"/>
      <c r="C25" s="66" t="s">
        <v>182</v>
      </c>
      <c r="D25" s="66"/>
      <c r="E25" s="89">
        <v>4489</v>
      </c>
      <c r="F25" s="13">
        <v>583</v>
      </c>
      <c r="G25" s="88">
        <v>14.9</v>
      </c>
      <c r="H25" s="89">
        <v>4878</v>
      </c>
      <c r="I25" s="13">
        <f t="shared" si="12"/>
        <v>389</v>
      </c>
      <c r="J25" s="88">
        <f t="shared" si="13"/>
        <v>8.6</v>
      </c>
      <c r="K25" s="89">
        <v>4865</v>
      </c>
      <c r="L25" s="13">
        <f t="shared" si="14"/>
        <v>-13</v>
      </c>
      <c r="M25" s="88">
        <f t="shared" si="15"/>
        <v>-0.2</v>
      </c>
      <c r="N25" s="89">
        <v>4930</v>
      </c>
      <c r="O25" s="13">
        <f t="shared" si="16"/>
        <v>65</v>
      </c>
      <c r="P25" s="88">
        <f t="shared" si="17"/>
        <v>1.3</v>
      </c>
      <c r="Q25" s="89">
        <v>5097</v>
      </c>
      <c r="R25" s="13">
        <f t="shared" si="18"/>
        <v>232</v>
      </c>
      <c r="S25" s="88">
        <v>3.3</v>
      </c>
      <c r="T25" s="89">
        <v>5441</v>
      </c>
      <c r="U25" s="13">
        <f t="shared" si="19"/>
        <v>344</v>
      </c>
      <c r="V25" s="88">
        <v>6.7</v>
      </c>
      <c r="W25" s="89">
        <v>5559</v>
      </c>
      <c r="X25" s="13">
        <v>118</v>
      </c>
      <c r="Y25" s="88">
        <v>2.1</v>
      </c>
      <c r="Z25" s="89">
        <v>5940</v>
      </c>
      <c r="AA25" s="13">
        <v>499</v>
      </c>
      <c r="AB25" s="88">
        <v>6.8</v>
      </c>
      <c r="AC25" s="89">
        <v>6230</v>
      </c>
      <c r="AD25" s="13">
        <v>290</v>
      </c>
      <c r="AE25" s="88">
        <v>4.8</v>
      </c>
      <c r="AF25" s="89">
        <v>610141</v>
      </c>
      <c r="AG25" s="88">
        <v>-2</v>
      </c>
      <c r="AH25" s="89">
        <v>587746</v>
      </c>
      <c r="AI25" s="88">
        <f t="shared" si="20"/>
        <v>-3.6</v>
      </c>
      <c r="AJ25" s="89">
        <v>626460</v>
      </c>
      <c r="AK25" s="88">
        <f t="shared" si="21"/>
        <v>6.5</v>
      </c>
      <c r="AL25" s="89">
        <v>630902</v>
      </c>
      <c r="AM25" s="88">
        <f t="shared" si="22"/>
        <v>0.7</v>
      </c>
      <c r="AN25" s="89">
        <v>662046</v>
      </c>
      <c r="AO25" s="88">
        <f t="shared" si="23"/>
        <v>4.9</v>
      </c>
    </row>
    <row r="26" spans="2:41" ht="15" customHeight="1">
      <c r="B26" s="21"/>
      <c r="C26" s="50"/>
      <c r="D26" s="66" t="s">
        <v>179</v>
      </c>
      <c r="E26" s="89">
        <v>4071</v>
      </c>
      <c r="F26" s="13">
        <v>509</v>
      </c>
      <c r="G26" s="88">
        <v>14.2</v>
      </c>
      <c r="H26" s="89">
        <v>4393</v>
      </c>
      <c r="I26" s="13">
        <f t="shared" si="12"/>
        <v>322</v>
      </c>
      <c r="J26" s="88">
        <f t="shared" si="13"/>
        <v>7.9</v>
      </c>
      <c r="K26" s="89">
        <v>4309</v>
      </c>
      <c r="L26" s="13">
        <f t="shared" si="14"/>
        <v>-84</v>
      </c>
      <c r="M26" s="88">
        <f t="shared" si="15"/>
        <v>-1.9</v>
      </c>
      <c r="N26" s="89">
        <v>4340</v>
      </c>
      <c r="O26" s="13">
        <f t="shared" si="16"/>
        <v>31</v>
      </c>
      <c r="P26" s="88">
        <f t="shared" si="17"/>
        <v>0.7</v>
      </c>
      <c r="Q26" s="89">
        <v>4490</v>
      </c>
      <c r="R26" s="13">
        <f t="shared" si="18"/>
        <v>181</v>
      </c>
      <c r="S26" s="88">
        <v>3.4</v>
      </c>
      <c r="T26" s="89">
        <v>4828</v>
      </c>
      <c r="U26" s="13">
        <f t="shared" si="19"/>
        <v>338</v>
      </c>
      <c r="V26" s="88">
        <v>7.5</v>
      </c>
      <c r="W26" s="89">
        <v>4889</v>
      </c>
      <c r="X26" s="13">
        <v>61</v>
      </c>
      <c r="Y26" s="88">
        <v>1.2</v>
      </c>
      <c r="Z26" s="89">
        <v>5097</v>
      </c>
      <c r="AA26" s="13">
        <v>269</v>
      </c>
      <c r="AB26" s="88">
        <v>4.2</v>
      </c>
      <c r="AC26" s="89">
        <v>5335</v>
      </c>
      <c r="AD26" s="13">
        <v>238</v>
      </c>
      <c r="AE26" s="88">
        <v>4.6</v>
      </c>
      <c r="AF26" s="89">
        <v>516359</v>
      </c>
      <c r="AG26" s="88">
        <v>-3.2</v>
      </c>
      <c r="AH26" s="89">
        <v>488088</v>
      </c>
      <c r="AI26" s="88">
        <f t="shared" si="20"/>
        <v>-5.4</v>
      </c>
      <c r="AJ26" s="89">
        <v>511928</v>
      </c>
      <c r="AK26" s="88">
        <f t="shared" si="21"/>
        <v>4.8</v>
      </c>
      <c r="AL26" s="89">
        <v>510144</v>
      </c>
      <c r="AM26" s="88">
        <f t="shared" si="22"/>
        <v>-0.3</v>
      </c>
      <c r="AN26" s="89">
        <v>531878</v>
      </c>
      <c r="AO26" s="88">
        <f t="shared" si="23"/>
        <v>4.2</v>
      </c>
    </row>
    <row r="27" spans="2:41" ht="15" customHeight="1">
      <c r="B27" s="22"/>
      <c r="C27" s="51"/>
      <c r="D27" s="47" t="s">
        <v>180</v>
      </c>
      <c r="E27" s="89">
        <v>392</v>
      </c>
      <c r="F27" s="13">
        <v>80</v>
      </c>
      <c r="G27" s="88">
        <v>25.6</v>
      </c>
      <c r="H27" s="89">
        <v>478</v>
      </c>
      <c r="I27" s="13">
        <f t="shared" si="12"/>
        <v>86</v>
      </c>
      <c r="J27" s="88">
        <f t="shared" si="13"/>
        <v>21.9</v>
      </c>
      <c r="K27" s="89">
        <v>546</v>
      </c>
      <c r="L27" s="13">
        <f t="shared" si="14"/>
        <v>68</v>
      </c>
      <c r="M27" s="88">
        <f t="shared" si="15"/>
        <v>14.2</v>
      </c>
      <c r="N27" s="89">
        <v>582</v>
      </c>
      <c r="O27" s="13">
        <f t="shared" si="16"/>
        <v>36</v>
      </c>
      <c r="P27" s="88">
        <f t="shared" si="17"/>
        <v>6.5</v>
      </c>
      <c r="Q27" s="89">
        <v>595</v>
      </c>
      <c r="R27" s="13">
        <f t="shared" si="18"/>
        <v>49</v>
      </c>
      <c r="S27" s="88">
        <v>2.2</v>
      </c>
      <c r="T27" s="89">
        <v>595</v>
      </c>
      <c r="U27" s="13">
        <f t="shared" si="19"/>
        <v>0</v>
      </c>
      <c r="V27" s="88">
        <f>ROUNDDOWN(U27/N27*100,1)</f>
        <v>0</v>
      </c>
      <c r="W27" s="89">
        <v>607</v>
      </c>
      <c r="X27" s="13">
        <v>12</v>
      </c>
      <c r="Y27" s="88">
        <v>2</v>
      </c>
      <c r="Z27" s="89">
        <v>666</v>
      </c>
      <c r="AA27" s="13">
        <v>71</v>
      </c>
      <c r="AB27" s="88">
        <v>9.7</v>
      </c>
      <c r="AC27" s="89">
        <v>703</v>
      </c>
      <c r="AD27" s="13">
        <v>37</v>
      </c>
      <c r="AE27" s="88">
        <v>5.5</v>
      </c>
      <c r="AF27" s="89">
        <v>74321</v>
      </c>
      <c r="AG27" s="88">
        <v>5.6</v>
      </c>
      <c r="AH27" s="89">
        <v>77457</v>
      </c>
      <c r="AI27" s="88">
        <f t="shared" si="20"/>
        <v>4.2</v>
      </c>
      <c r="AJ27" s="89">
        <v>82659</v>
      </c>
      <c r="AK27" s="88">
        <f t="shared" si="21"/>
        <v>6.7</v>
      </c>
      <c r="AL27" s="89">
        <v>90305</v>
      </c>
      <c r="AM27" s="88">
        <f t="shared" si="22"/>
        <v>9.2</v>
      </c>
      <c r="AN27" s="89">
        <v>101920</v>
      </c>
      <c r="AO27" s="88">
        <f t="shared" si="23"/>
        <v>12.8</v>
      </c>
    </row>
    <row r="29" ht="15" customHeight="1">
      <c r="D29" s="35"/>
    </row>
  </sheetData>
  <sheetProtection/>
  <mergeCells count="28">
    <mergeCell ref="AH4:AI4"/>
    <mergeCell ref="AH18:AI18"/>
    <mergeCell ref="Z4:AB4"/>
    <mergeCell ref="Z18:AB18"/>
    <mergeCell ref="AC4:AE4"/>
    <mergeCell ref="AC18:AE18"/>
    <mergeCell ref="AF4:AG4"/>
    <mergeCell ref="AF18:AG18"/>
    <mergeCell ref="N18:P18"/>
    <mergeCell ref="W18:Y18"/>
    <mergeCell ref="Q4:S4"/>
    <mergeCell ref="Q18:S18"/>
    <mergeCell ref="W4:Y4"/>
    <mergeCell ref="N4:P4"/>
    <mergeCell ref="T4:V4"/>
    <mergeCell ref="T18:V18"/>
    <mergeCell ref="E4:G4"/>
    <mergeCell ref="E18:G18"/>
    <mergeCell ref="H4:J4"/>
    <mergeCell ref="K4:M4"/>
    <mergeCell ref="H18:J18"/>
    <mergeCell ref="K18:M18"/>
    <mergeCell ref="AN4:AO4"/>
    <mergeCell ref="AN18:AO18"/>
    <mergeCell ref="AJ4:AK4"/>
    <mergeCell ref="AJ18:AK18"/>
    <mergeCell ref="AL4:AM4"/>
    <mergeCell ref="AL18:AM18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AF22"/>
  <sheetViews>
    <sheetView view="pageBreakPreview" zoomScale="120" zoomScaleSheetLayoutView="120" zoomScalePageLayoutView="0" workbookViewId="0" topLeftCell="A1">
      <selection activeCell="AF1" sqref="AF1"/>
    </sheetView>
  </sheetViews>
  <sheetFormatPr defaultColWidth="9.00390625" defaultRowHeight="13.5"/>
  <cols>
    <col min="1" max="1" width="3.75390625" style="1" customWidth="1"/>
    <col min="2" max="2" width="16.875" style="43" customWidth="1"/>
    <col min="3" max="3" width="9.125" style="43" hidden="1" customWidth="1"/>
    <col min="4" max="4" width="6.875" style="43" hidden="1" customWidth="1"/>
    <col min="5" max="5" width="9.125" style="43" hidden="1" customWidth="1"/>
    <col min="6" max="6" width="6.875" style="43" hidden="1" customWidth="1"/>
    <col min="7" max="7" width="9.125" style="43" hidden="1" customWidth="1"/>
    <col min="8" max="8" width="6.875" style="43" hidden="1" customWidth="1"/>
    <col min="9" max="9" width="9.125" style="43" hidden="1" customWidth="1"/>
    <col min="10" max="10" width="6.875" style="43" hidden="1" customWidth="1"/>
    <col min="11" max="11" width="8.625" style="43" hidden="1" customWidth="1"/>
    <col min="12" max="12" width="6.625" style="43" hidden="1" customWidth="1"/>
    <col min="13" max="13" width="8.625" style="43" hidden="1" customWidth="1"/>
    <col min="14" max="14" width="6.625" style="43" hidden="1" customWidth="1"/>
    <col min="15" max="15" width="8.625" style="43" hidden="1" customWidth="1"/>
    <col min="16" max="16" width="6.625" style="43" hidden="1" customWidth="1"/>
    <col min="17" max="17" width="8.50390625" style="43" hidden="1" customWidth="1"/>
    <col min="18" max="18" width="6.50390625" style="43" hidden="1" customWidth="1"/>
    <col min="19" max="19" width="8.50390625" style="43" hidden="1" customWidth="1"/>
    <col min="20" max="20" width="6.50390625" style="43" hidden="1" customWidth="1"/>
    <col min="21" max="21" width="8.50390625" style="43" customWidth="1"/>
    <col min="22" max="22" width="6.50390625" style="43" customWidth="1"/>
    <col min="23" max="23" width="9.00390625" style="43" customWidth="1"/>
    <col min="24" max="24" width="6.50390625" style="43" customWidth="1"/>
    <col min="25" max="25" width="9.00390625" style="43" customWidth="1"/>
    <col min="26" max="26" width="6.50390625" style="43" customWidth="1"/>
    <col min="27" max="27" width="9.00390625" style="43" customWidth="1"/>
    <col min="28" max="28" width="6.50390625" style="43" customWidth="1"/>
    <col min="29" max="29" width="9.00390625" style="43" customWidth="1"/>
    <col min="30" max="30" width="6.50390625" style="43" customWidth="1"/>
    <col min="31" max="31" width="9.00390625" style="1" customWidth="1"/>
    <col min="32" max="32" width="6.50390625" style="1" customWidth="1"/>
    <col min="33" max="16384" width="9.00390625" style="1" customWidth="1"/>
  </cols>
  <sheetData>
    <row r="1" spans="1:32" ht="15" customHeight="1">
      <c r="A1" s="1" t="s">
        <v>110</v>
      </c>
      <c r="L1" s="45"/>
      <c r="N1" s="45"/>
      <c r="P1" s="45"/>
      <c r="R1" s="45"/>
      <c r="AF1" s="45" t="s">
        <v>37</v>
      </c>
    </row>
    <row r="2" spans="2:32" ht="15" customHeight="1">
      <c r="B2" s="66"/>
      <c r="C2" s="339" t="s">
        <v>302</v>
      </c>
      <c r="D2" s="367"/>
      <c r="E2" s="339" t="s">
        <v>303</v>
      </c>
      <c r="F2" s="367"/>
      <c r="G2" s="339" t="s">
        <v>307</v>
      </c>
      <c r="H2" s="367"/>
      <c r="I2" s="339" t="s">
        <v>304</v>
      </c>
      <c r="J2" s="363"/>
      <c r="K2" s="339" t="s">
        <v>305</v>
      </c>
      <c r="L2" s="363"/>
      <c r="M2" s="339" t="s">
        <v>306</v>
      </c>
      <c r="N2" s="363"/>
      <c r="O2" s="339" t="s">
        <v>339</v>
      </c>
      <c r="P2" s="363"/>
      <c r="Q2" s="339" t="s">
        <v>401</v>
      </c>
      <c r="R2" s="363"/>
      <c r="S2" s="339" t="s">
        <v>402</v>
      </c>
      <c r="T2" s="363"/>
      <c r="U2" s="339" t="s">
        <v>403</v>
      </c>
      <c r="V2" s="363"/>
      <c r="W2" s="339" t="s">
        <v>404</v>
      </c>
      <c r="X2" s="363"/>
      <c r="Y2" s="339" t="s">
        <v>407</v>
      </c>
      <c r="Z2" s="363"/>
      <c r="AA2" s="339" t="s">
        <v>435</v>
      </c>
      <c r="AB2" s="363"/>
      <c r="AC2" s="339" t="s">
        <v>449</v>
      </c>
      <c r="AD2" s="363"/>
      <c r="AE2" s="49"/>
      <c r="AF2" s="34"/>
    </row>
    <row r="3" spans="2:32" ht="15" customHeight="1">
      <c r="B3" s="50"/>
      <c r="C3" s="340"/>
      <c r="D3" s="368"/>
      <c r="E3" s="340"/>
      <c r="F3" s="368"/>
      <c r="G3" s="340"/>
      <c r="H3" s="368"/>
      <c r="I3" s="340" t="s">
        <v>107</v>
      </c>
      <c r="J3" s="368"/>
      <c r="K3" s="340" t="s">
        <v>107</v>
      </c>
      <c r="L3" s="368"/>
      <c r="M3" s="340" t="s">
        <v>107</v>
      </c>
      <c r="N3" s="368"/>
      <c r="O3" s="340" t="s">
        <v>107</v>
      </c>
      <c r="P3" s="368"/>
      <c r="Q3" s="340" t="s">
        <v>107</v>
      </c>
      <c r="R3" s="368"/>
      <c r="S3" s="340" t="s">
        <v>379</v>
      </c>
      <c r="T3" s="368"/>
      <c r="U3" s="340" t="s">
        <v>405</v>
      </c>
      <c r="V3" s="368"/>
      <c r="W3" s="340" t="s">
        <v>406</v>
      </c>
      <c r="X3" s="368"/>
      <c r="Y3" s="340" t="s">
        <v>379</v>
      </c>
      <c r="Z3" s="368"/>
      <c r="AA3" s="340" t="s">
        <v>379</v>
      </c>
      <c r="AB3" s="368"/>
      <c r="AC3" s="340" t="s">
        <v>379</v>
      </c>
      <c r="AD3" s="368"/>
      <c r="AE3" s="371" t="s">
        <v>211</v>
      </c>
      <c r="AF3" s="366"/>
    </row>
    <row r="4" spans="2:32" ht="15" customHeight="1">
      <c r="B4" s="51"/>
      <c r="C4" s="143" t="s">
        <v>108</v>
      </c>
      <c r="D4" s="143" t="s">
        <v>109</v>
      </c>
      <c r="E4" s="143" t="s">
        <v>108</v>
      </c>
      <c r="F4" s="143" t="s">
        <v>109</v>
      </c>
      <c r="G4" s="143" t="s">
        <v>108</v>
      </c>
      <c r="H4" s="143" t="s">
        <v>109</v>
      </c>
      <c r="I4" s="143" t="s">
        <v>108</v>
      </c>
      <c r="J4" s="143" t="s">
        <v>109</v>
      </c>
      <c r="K4" s="143" t="s">
        <v>108</v>
      </c>
      <c r="L4" s="143" t="s">
        <v>109</v>
      </c>
      <c r="M4" s="143" t="s">
        <v>108</v>
      </c>
      <c r="N4" s="143" t="s">
        <v>109</v>
      </c>
      <c r="O4" s="143" t="s">
        <v>108</v>
      </c>
      <c r="P4" s="143" t="s">
        <v>109</v>
      </c>
      <c r="Q4" s="143" t="s">
        <v>108</v>
      </c>
      <c r="R4" s="143" t="s">
        <v>109</v>
      </c>
      <c r="S4" s="143" t="s">
        <v>108</v>
      </c>
      <c r="T4" s="143" t="s">
        <v>109</v>
      </c>
      <c r="U4" s="143" t="s">
        <v>108</v>
      </c>
      <c r="V4" s="143" t="s">
        <v>109</v>
      </c>
      <c r="W4" s="143" t="s">
        <v>108</v>
      </c>
      <c r="X4" s="143" t="s">
        <v>109</v>
      </c>
      <c r="Y4" s="143" t="s">
        <v>108</v>
      </c>
      <c r="Z4" s="143" t="s">
        <v>109</v>
      </c>
      <c r="AA4" s="143" t="s">
        <v>108</v>
      </c>
      <c r="AB4" s="143" t="s">
        <v>109</v>
      </c>
      <c r="AC4" s="143" t="s">
        <v>108</v>
      </c>
      <c r="AD4" s="143" t="s">
        <v>109</v>
      </c>
      <c r="AE4" s="143" t="s">
        <v>108</v>
      </c>
      <c r="AF4" s="143" t="s">
        <v>109</v>
      </c>
    </row>
    <row r="5" spans="2:32" ht="15.75" customHeight="1">
      <c r="B5" s="52" t="s">
        <v>53</v>
      </c>
      <c r="C5" s="117">
        <v>204533</v>
      </c>
      <c r="D5" s="162">
        <v>15.3</v>
      </c>
      <c r="E5" s="117">
        <v>223332</v>
      </c>
      <c r="F5" s="162">
        <v>15.9</v>
      </c>
      <c r="G5" s="117">
        <v>226838</v>
      </c>
      <c r="H5" s="162">
        <v>15.9</v>
      </c>
      <c r="I5" s="117">
        <v>217991</v>
      </c>
      <c r="J5" s="162">
        <v>14.8</v>
      </c>
      <c r="K5" s="117">
        <v>222206</v>
      </c>
      <c r="L5" s="162">
        <v>14.6</v>
      </c>
      <c r="M5" s="117">
        <v>226904</v>
      </c>
      <c r="N5" s="162">
        <v>14.1</v>
      </c>
      <c r="O5" s="117">
        <v>213158</v>
      </c>
      <c r="P5" s="162">
        <v>13</v>
      </c>
      <c r="Q5" s="117">
        <v>219397</v>
      </c>
      <c r="R5" s="162">
        <v>12.6</v>
      </c>
      <c r="S5" s="42">
        <v>223560</v>
      </c>
      <c r="T5" s="216">
        <v>12.6</v>
      </c>
      <c r="U5" s="42">
        <v>185241</v>
      </c>
      <c r="V5" s="216">
        <v>10.9</v>
      </c>
      <c r="W5" s="42">
        <v>170693</v>
      </c>
      <c r="X5" s="216">
        <v>9.7</v>
      </c>
      <c r="Y5" s="42">
        <v>171770</v>
      </c>
      <c r="Z5" s="216">
        <v>9.6</v>
      </c>
      <c r="AA5" s="42">
        <v>170633</v>
      </c>
      <c r="AB5" s="216">
        <v>9.374</v>
      </c>
      <c r="AC5" s="42">
        <v>173168</v>
      </c>
      <c r="AD5" s="216">
        <f aca="true" t="shared" si="0" ref="AD5:AD12">ROUND(AC5/AC$19*100,3)</f>
        <v>9.094</v>
      </c>
      <c r="AE5" s="68">
        <f aca="true" t="shared" si="1" ref="AE5:AF18">AC5-AA5</f>
        <v>2535</v>
      </c>
      <c r="AF5" s="242">
        <f t="shared" si="1"/>
        <v>-0.28000000000000114</v>
      </c>
    </row>
    <row r="6" spans="2:32" ht="15.75" customHeight="1">
      <c r="B6" s="52" t="s">
        <v>234</v>
      </c>
      <c r="C6" s="117">
        <v>4036</v>
      </c>
      <c r="D6" s="162">
        <v>0.3</v>
      </c>
      <c r="E6" s="117">
        <v>4181</v>
      </c>
      <c r="F6" s="162">
        <v>0.3</v>
      </c>
      <c r="G6" s="117">
        <v>4471</v>
      </c>
      <c r="H6" s="162">
        <v>0.3</v>
      </c>
      <c r="I6" s="117">
        <v>4803</v>
      </c>
      <c r="J6" s="162">
        <v>0.3</v>
      </c>
      <c r="K6" s="117">
        <v>5542</v>
      </c>
      <c r="L6" s="162">
        <v>0.4</v>
      </c>
      <c r="M6" s="117">
        <v>6291</v>
      </c>
      <c r="N6" s="162">
        <v>0.4</v>
      </c>
      <c r="O6" s="117">
        <v>6270</v>
      </c>
      <c r="P6" s="162">
        <v>0.4</v>
      </c>
      <c r="Q6" s="117">
        <v>7289</v>
      </c>
      <c r="R6" s="162">
        <v>0.4</v>
      </c>
      <c r="S6" s="42">
        <v>6442</v>
      </c>
      <c r="T6" s="216">
        <v>0.4</v>
      </c>
      <c r="U6" s="42">
        <v>7354</v>
      </c>
      <c r="V6" s="216">
        <v>0.4</v>
      </c>
      <c r="W6" s="42">
        <v>7728</v>
      </c>
      <c r="X6" s="216">
        <v>0.4</v>
      </c>
      <c r="Y6" s="42">
        <v>7940</v>
      </c>
      <c r="Z6" s="216">
        <v>0.4</v>
      </c>
      <c r="AA6" s="42">
        <v>7879</v>
      </c>
      <c r="AB6" s="216">
        <v>0.433</v>
      </c>
      <c r="AC6" s="42">
        <v>8634</v>
      </c>
      <c r="AD6" s="216">
        <f t="shared" si="0"/>
        <v>0.453</v>
      </c>
      <c r="AE6" s="68">
        <f t="shared" si="1"/>
        <v>755</v>
      </c>
      <c r="AF6" s="242">
        <f t="shared" si="1"/>
        <v>0.020000000000000018</v>
      </c>
    </row>
    <row r="7" spans="2:32" ht="15.75" customHeight="1">
      <c r="B7" s="52" t="s">
        <v>54</v>
      </c>
      <c r="C7" s="117">
        <v>1892</v>
      </c>
      <c r="D7" s="162">
        <v>0.1</v>
      </c>
      <c r="E7" s="117">
        <v>1159</v>
      </c>
      <c r="F7" s="162">
        <v>0.1</v>
      </c>
      <c r="G7" s="117">
        <v>949</v>
      </c>
      <c r="H7" s="162">
        <v>0.1</v>
      </c>
      <c r="I7" s="117">
        <v>809</v>
      </c>
      <c r="J7" s="162">
        <v>0.1</v>
      </c>
      <c r="K7" s="117">
        <v>745</v>
      </c>
      <c r="L7" s="162">
        <v>0</v>
      </c>
      <c r="M7" s="117">
        <v>885</v>
      </c>
      <c r="N7" s="162">
        <v>0.1</v>
      </c>
      <c r="O7" s="117">
        <v>1025</v>
      </c>
      <c r="P7" s="162">
        <v>0.1</v>
      </c>
      <c r="Q7" s="117">
        <v>825</v>
      </c>
      <c r="R7" s="162">
        <v>0</v>
      </c>
      <c r="S7" s="42">
        <v>820</v>
      </c>
      <c r="T7" s="216">
        <v>0</v>
      </c>
      <c r="U7" s="42">
        <v>898</v>
      </c>
      <c r="V7" s="216">
        <v>0.1</v>
      </c>
      <c r="W7" s="42">
        <v>1723</v>
      </c>
      <c r="X7" s="216">
        <v>0.1</v>
      </c>
      <c r="Y7" s="42">
        <v>1528</v>
      </c>
      <c r="Z7" s="216">
        <v>0.1</v>
      </c>
      <c r="AA7" s="42">
        <v>1291</v>
      </c>
      <c r="AB7" s="216">
        <v>0.071</v>
      </c>
      <c r="AC7" s="42">
        <v>1184</v>
      </c>
      <c r="AD7" s="216">
        <f t="shared" si="0"/>
        <v>0.062</v>
      </c>
      <c r="AE7" s="68">
        <f t="shared" si="1"/>
        <v>-107</v>
      </c>
      <c r="AF7" s="242">
        <f t="shared" si="1"/>
        <v>-0.008999999999999994</v>
      </c>
    </row>
    <row r="8" spans="2:32" ht="24">
      <c r="B8" s="52" t="s">
        <v>235</v>
      </c>
      <c r="C8" s="117">
        <v>5094</v>
      </c>
      <c r="D8" s="162">
        <v>0.4</v>
      </c>
      <c r="E8" s="117">
        <v>2793</v>
      </c>
      <c r="F8" s="162">
        <v>0.2</v>
      </c>
      <c r="G8" s="117">
        <v>2696</v>
      </c>
      <c r="H8" s="162">
        <v>0.2</v>
      </c>
      <c r="I8" s="117">
        <v>2384</v>
      </c>
      <c r="J8" s="162">
        <v>0.2</v>
      </c>
      <c r="K8" s="117">
        <v>2240</v>
      </c>
      <c r="L8" s="162">
        <v>0.1</v>
      </c>
      <c r="M8" s="117">
        <v>2320</v>
      </c>
      <c r="N8" s="162">
        <v>0.1</v>
      </c>
      <c r="O8" s="117">
        <v>2976</v>
      </c>
      <c r="P8" s="162">
        <v>0.2</v>
      </c>
      <c r="Q8" s="117">
        <v>3136</v>
      </c>
      <c r="R8" s="162">
        <v>0.2</v>
      </c>
      <c r="S8" s="42">
        <v>3501</v>
      </c>
      <c r="T8" s="216">
        <v>0.2</v>
      </c>
      <c r="U8" s="42">
        <v>3004</v>
      </c>
      <c r="V8" s="216">
        <v>0.2</v>
      </c>
      <c r="W8" s="42">
        <v>2636</v>
      </c>
      <c r="X8" s="216">
        <v>0.2</v>
      </c>
      <c r="Y8" s="42">
        <v>2677</v>
      </c>
      <c r="Z8" s="216">
        <v>0.1</v>
      </c>
      <c r="AA8" s="42">
        <v>2442</v>
      </c>
      <c r="AB8" s="216">
        <v>0.134</v>
      </c>
      <c r="AC8" s="42">
        <v>2551</v>
      </c>
      <c r="AD8" s="216">
        <f t="shared" si="0"/>
        <v>0.134</v>
      </c>
      <c r="AE8" s="68">
        <f t="shared" si="1"/>
        <v>109</v>
      </c>
      <c r="AF8" s="242">
        <f t="shared" si="1"/>
        <v>0</v>
      </c>
    </row>
    <row r="9" spans="2:32" ht="15.75" customHeight="1">
      <c r="B9" s="52" t="s">
        <v>55</v>
      </c>
      <c r="C9" s="117">
        <v>55362</v>
      </c>
      <c r="D9" s="162">
        <v>4.2</v>
      </c>
      <c r="E9" s="117">
        <v>54113</v>
      </c>
      <c r="F9" s="162">
        <v>3.9</v>
      </c>
      <c r="G9" s="117">
        <v>55461</v>
      </c>
      <c r="H9" s="162">
        <v>3.9</v>
      </c>
      <c r="I9" s="117">
        <v>51102</v>
      </c>
      <c r="J9" s="162">
        <v>3.5</v>
      </c>
      <c r="K9" s="117">
        <v>48579</v>
      </c>
      <c r="L9" s="162">
        <v>3.2</v>
      </c>
      <c r="M9" s="117">
        <v>48958</v>
      </c>
      <c r="N9" s="162">
        <v>3</v>
      </c>
      <c r="O9" s="117">
        <v>50535</v>
      </c>
      <c r="P9" s="162">
        <v>3.1</v>
      </c>
      <c r="Q9" s="117">
        <v>54282</v>
      </c>
      <c r="R9" s="162">
        <v>3.1</v>
      </c>
      <c r="S9" s="42">
        <v>49016</v>
      </c>
      <c r="T9" s="216">
        <v>2.8</v>
      </c>
      <c r="U9" s="42">
        <v>48155</v>
      </c>
      <c r="V9" s="216">
        <v>2.8</v>
      </c>
      <c r="W9" s="42">
        <v>60617</v>
      </c>
      <c r="X9" s="216">
        <v>3.5</v>
      </c>
      <c r="Y9" s="42">
        <v>64225</v>
      </c>
      <c r="Z9" s="216">
        <v>3.6</v>
      </c>
      <c r="AA9" s="42">
        <v>64250</v>
      </c>
      <c r="AB9" s="216">
        <v>3.53</v>
      </c>
      <c r="AC9" s="42">
        <v>69905</v>
      </c>
      <c r="AD9" s="216">
        <f t="shared" si="0"/>
        <v>3.671</v>
      </c>
      <c r="AE9" s="68">
        <f t="shared" si="1"/>
        <v>5655</v>
      </c>
      <c r="AF9" s="242">
        <f t="shared" si="1"/>
        <v>0.14100000000000001</v>
      </c>
    </row>
    <row r="10" spans="2:32" ht="27.75" customHeight="1">
      <c r="B10" s="52" t="s">
        <v>56</v>
      </c>
      <c r="C10" s="117">
        <v>21291</v>
      </c>
      <c r="D10" s="162">
        <v>1.6</v>
      </c>
      <c r="E10" s="117">
        <v>20006</v>
      </c>
      <c r="F10" s="162">
        <v>1.4</v>
      </c>
      <c r="G10" s="117">
        <v>23159</v>
      </c>
      <c r="H10" s="162">
        <v>1.6</v>
      </c>
      <c r="I10" s="117">
        <v>28143</v>
      </c>
      <c r="J10" s="162">
        <v>1.9</v>
      </c>
      <c r="K10" s="117">
        <v>34829</v>
      </c>
      <c r="L10" s="162">
        <v>2.3</v>
      </c>
      <c r="M10" s="117">
        <v>38061</v>
      </c>
      <c r="N10" s="162">
        <v>2.4</v>
      </c>
      <c r="O10" s="117">
        <v>41711</v>
      </c>
      <c r="P10" s="162">
        <v>2.5</v>
      </c>
      <c r="Q10" s="117">
        <v>48233</v>
      </c>
      <c r="R10" s="162">
        <v>2.8</v>
      </c>
      <c r="S10" s="42">
        <v>55371</v>
      </c>
      <c r="T10" s="216">
        <v>3.1</v>
      </c>
      <c r="U10" s="42">
        <v>64849</v>
      </c>
      <c r="V10" s="216">
        <v>3.8</v>
      </c>
      <c r="W10" s="42">
        <v>72344</v>
      </c>
      <c r="X10" s="216">
        <v>4.1</v>
      </c>
      <c r="Y10" s="42">
        <v>79230</v>
      </c>
      <c r="Z10" s="216">
        <v>4.4</v>
      </c>
      <c r="AA10" s="42">
        <v>83405</v>
      </c>
      <c r="AB10" s="216">
        <v>4.582</v>
      </c>
      <c r="AC10" s="42">
        <v>90818</v>
      </c>
      <c r="AD10" s="216">
        <f t="shared" si="0"/>
        <v>4.769</v>
      </c>
      <c r="AE10" s="68">
        <f t="shared" si="1"/>
        <v>7413</v>
      </c>
      <c r="AF10" s="242">
        <f t="shared" si="1"/>
        <v>0.18700000000000028</v>
      </c>
    </row>
    <row r="11" spans="2:32" ht="15.75" customHeight="1">
      <c r="B11" s="52" t="s">
        <v>57</v>
      </c>
      <c r="C11" s="117">
        <v>7589</v>
      </c>
      <c r="D11" s="162">
        <v>0.6</v>
      </c>
      <c r="E11" s="117">
        <v>9127</v>
      </c>
      <c r="F11" s="162">
        <v>0.7</v>
      </c>
      <c r="G11" s="117">
        <v>8303</v>
      </c>
      <c r="H11" s="162">
        <v>0.6</v>
      </c>
      <c r="I11" s="117">
        <v>11015</v>
      </c>
      <c r="J11" s="162">
        <v>0.7</v>
      </c>
      <c r="K11" s="117">
        <v>13735</v>
      </c>
      <c r="L11" s="162">
        <v>0.9</v>
      </c>
      <c r="M11" s="117">
        <v>9973</v>
      </c>
      <c r="N11" s="162">
        <v>0.6</v>
      </c>
      <c r="O11" s="117">
        <v>9229</v>
      </c>
      <c r="P11" s="162">
        <v>0.6</v>
      </c>
      <c r="Q11" s="117">
        <v>12856</v>
      </c>
      <c r="R11" s="162">
        <v>0.7</v>
      </c>
      <c r="S11" s="42">
        <v>16236</v>
      </c>
      <c r="T11" s="216">
        <v>0.9</v>
      </c>
      <c r="U11" s="42">
        <v>14234</v>
      </c>
      <c r="V11" s="216">
        <v>0.8</v>
      </c>
      <c r="W11" s="42">
        <v>14707</v>
      </c>
      <c r="X11" s="216">
        <v>0.8</v>
      </c>
      <c r="Y11" s="42">
        <v>13332</v>
      </c>
      <c r="Z11" s="216">
        <v>0.7</v>
      </c>
      <c r="AA11" s="42">
        <v>14243</v>
      </c>
      <c r="AB11" s="216">
        <v>0.782</v>
      </c>
      <c r="AC11" s="42">
        <v>13930</v>
      </c>
      <c r="AD11" s="216">
        <f t="shared" si="0"/>
        <v>0.732</v>
      </c>
      <c r="AE11" s="68">
        <f t="shared" si="1"/>
        <v>-313</v>
      </c>
      <c r="AF11" s="242">
        <f t="shared" si="1"/>
        <v>-0.050000000000000044</v>
      </c>
    </row>
    <row r="12" spans="2:32" ht="15.75" customHeight="1">
      <c r="B12" s="52" t="s">
        <v>236</v>
      </c>
      <c r="C12" s="117">
        <v>36754</v>
      </c>
      <c r="D12" s="162">
        <v>2.7</v>
      </c>
      <c r="E12" s="117">
        <v>30731</v>
      </c>
      <c r="F12" s="162">
        <v>2.2</v>
      </c>
      <c r="G12" s="117">
        <v>33074</v>
      </c>
      <c r="H12" s="162">
        <v>2.3</v>
      </c>
      <c r="I12" s="117">
        <v>27589</v>
      </c>
      <c r="J12" s="162">
        <v>1.9</v>
      </c>
      <c r="K12" s="117">
        <v>27772</v>
      </c>
      <c r="L12" s="162">
        <v>1.8</v>
      </c>
      <c r="M12" s="117">
        <v>27780</v>
      </c>
      <c r="N12" s="162">
        <v>1.7</v>
      </c>
      <c r="O12" s="117">
        <v>24966</v>
      </c>
      <c r="P12" s="162">
        <v>1.5</v>
      </c>
      <c r="Q12" s="117">
        <v>25444</v>
      </c>
      <c r="R12" s="162">
        <v>1.5</v>
      </c>
      <c r="S12" s="42">
        <v>29672</v>
      </c>
      <c r="T12" s="216">
        <v>1.7</v>
      </c>
      <c r="U12" s="42">
        <v>33326</v>
      </c>
      <c r="V12" s="216">
        <v>2</v>
      </c>
      <c r="W12" s="42">
        <v>32844</v>
      </c>
      <c r="X12" s="216">
        <v>1.9</v>
      </c>
      <c r="Y12" s="42">
        <v>30598</v>
      </c>
      <c r="Z12" s="216">
        <v>1.7</v>
      </c>
      <c r="AA12" s="42">
        <v>35082</v>
      </c>
      <c r="AB12" s="216">
        <v>1.927</v>
      </c>
      <c r="AC12" s="42">
        <v>47925</v>
      </c>
      <c r="AD12" s="216">
        <f t="shared" si="0"/>
        <v>2.517</v>
      </c>
      <c r="AE12" s="68">
        <f t="shared" si="1"/>
        <v>12843</v>
      </c>
      <c r="AF12" s="242">
        <f t="shared" si="1"/>
        <v>0.5899999999999999</v>
      </c>
    </row>
    <row r="13" spans="2:32" ht="15.75" customHeight="1">
      <c r="B13" s="52" t="s">
        <v>237</v>
      </c>
      <c r="C13" s="117">
        <v>208822</v>
      </c>
      <c r="D13" s="162">
        <v>15.6</v>
      </c>
      <c r="E13" s="117">
        <v>204055</v>
      </c>
      <c r="F13" s="162">
        <v>14.5</v>
      </c>
      <c r="G13" s="117">
        <v>193152</v>
      </c>
      <c r="H13" s="162">
        <v>13.5</v>
      </c>
      <c r="I13" s="117">
        <v>186089</v>
      </c>
      <c r="J13" s="162">
        <v>12.6</v>
      </c>
      <c r="K13" s="117">
        <v>176433</v>
      </c>
      <c r="L13" s="162">
        <v>11.6</v>
      </c>
      <c r="M13" s="117">
        <v>179177</v>
      </c>
      <c r="N13" s="162">
        <v>11.1</v>
      </c>
      <c r="O13" s="117">
        <v>170082</v>
      </c>
      <c r="P13" s="162">
        <v>10.4</v>
      </c>
      <c r="Q13" s="117">
        <v>173831</v>
      </c>
      <c r="R13" s="162">
        <v>10</v>
      </c>
      <c r="S13" s="217">
        <v>167888</v>
      </c>
      <c r="T13" s="216">
        <v>9.5</v>
      </c>
      <c r="U13" s="217">
        <v>160420</v>
      </c>
      <c r="V13" s="216">
        <v>9.4</v>
      </c>
      <c r="W13" s="217">
        <v>155977</v>
      </c>
      <c r="X13" s="216">
        <v>8.9</v>
      </c>
      <c r="Y13" s="217">
        <v>142241</v>
      </c>
      <c r="Z13" s="216">
        <v>7.9</v>
      </c>
      <c r="AA13" s="217">
        <v>141634</v>
      </c>
      <c r="AB13" s="216">
        <v>7.781</v>
      </c>
      <c r="AC13" s="217">
        <v>145615</v>
      </c>
      <c r="AD13" s="216">
        <f>ROUND(AC13/AC$19*100,3)+0.1</f>
        <v>7.747</v>
      </c>
      <c r="AE13" s="68">
        <f t="shared" si="1"/>
        <v>3981</v>
      </c>
      <c r="AF13" s="242">
        <f t="shared" si="1"/>
        <v>-0.03399999999999981</v>
      </c>
    </row>
    <row r="14" spans="2:32" ht="15.75" customHeight="1">
      <c r="B14" s="52" t="s">
        <v>238</v>
      </c>
      <c r="C14" s="117">
        <v>59327</v>
      </c>
      <c r="D14" s="162">
        <v>4.4</v>
      </c>
      <c r="E14" s="117">
        <v>76985</v>
      </c>
      <c r="F14" s="162">
        <v>5.5</v>
      </c>
      <c r="G14" s="117">
        <v>86029</v>
      </c>
      <c r="H14" s="162">
        <v>6.1</v>
      </c>
      <c r="I14" s="117">
        <v>124442</v>
      </c>
      <c r="J14" s="162">
        <v>8.4</v>
      </c>
      <c r="K14" s="117">
        <v>134238</v>
      </c>
      <c r="L14" s="162">
        <v>8.8</v>
      </c>
      <c r="M14" s="117">
        <v>151857</v>
      </c>
      <c r="N14" s="162">
        <v>9.4</v>
      </c>
      <c r="O14" s="117">
        <v>156685</v>
      </c>
      <c r="P14" s="162">
        <v>9.6</v>
      </c>
      <c r="Q14" s="117">
        <v>151498</v>
      </c>
      <c r="R14" s="162">
        <v>8.7</v>
      </c>
      <c r="S14" s="217">
        <v>149554</v>
      </c>
      <c r="T14" s="216">
        <v>8.4</v>
      </c>
      <c r="U14" s="217">
        <v>124561</v>
      </c>
      <c r="V14" s="216">
        <v>7.3</v>
      </c>
      <c r="W14" s="217">
        <v>142970</v>
      </c>
      <c r="X14" s="216">
        <v>8.1</v>
      </c>
      <c r="Y14" s="217">
        <v>165418</v>
      </c>
      <c r="Z14" s="216">
        <v>9.2</v>
      </c>
      <c r="AA14" s="217">
        <v>185476</v>
      </c>
      <c r="AB14" s="216">
        <v>10.189</v>
      </c>
      <c r="AC14" s="217">
        <v>190691</v>
      </c>
      <c r="AD14" s="216">
        <f>ROUND(AC14/AC$19*100,3)</f>
        <v>10.014</v>
      </c>
      <c r="AE14" s="68">
        <f t="shared" si="1"/>
        <v>5215</v>
      </c>
      <c r="AF14" s="242">
        <f t="shared" si="1"/>
        <v>-0.1750000000000007</v>
      </c>
    </row>
    <row r="15" spans="2:32" ht="15.75" customHeight="1">
      <c r="B15" s="5" t="s">
        <v>239</v>
      </c>
      <c r="C15" s="117">
        <v>132110</v>
      </c>
      <c r="D15" s="162">
        <v>9.9</v>
      </c>
      <c r="E15" s="117">
        <v>136167</v>
      </c>
      <c r="F15" s="162">
        <v>9.7</v>
      </c>
      <c r="G15" s="117">
        <v>141867</v>
      </c>
      <c r="H15" s="162">
        <v>9.9</v>
      </c>
      <c r="I15" s="117">
        <v>139967</v>
      </c>
      <c r="J15" s="162">
        <v>9.5</v>
      </c>
      <c r="K15" s="117">
        <v>143082</v>
      </c>
      <c r="L15" s="162">
        <v>9.4</v>
      </c>
      <c r="M15" s="117">
        <v>145414</v>
      </c>
      <c r="N15" s="162">
        <v>9</v>
      </c>
      <c r="O15" s="117">
        <v>147291</v>
      </c>
      <c r="P15" s="162">
        <v>9</v>
      </c>
      <c r="Q15" s="117">
        <v>162795</v>
      </c>
      <c r="R15" s="162">
        <v>9.4</v>
      </c>
      <c r="S15" s="217">
        <v>166545</v>
      </c>
      <c r="T15" s="216">
        <v>9.4</v>
      </c>
      <c r="U15" s="217">
        <v>174913</v>
      </c>
      <c r="V15" s="216">
        <v>10.2</v>
      </c>
      <c r="W15" s="217">
        <v>178905</v>
      </c>
      <c r="X15" s="216">
        <v>10.2</v>
      </c>
      <c r="Y15" s="217">
        <v>184659</v>
      </c>
      <c r="Z15" s="216">
        <v>10.3</v>
      </c>
      <c r="AA15" s="217">
        <v>189852</v>
      </c>
      <c r="AB15" s="216">
        <v>10.429</v>
      </c>
      <c r="AC15" s="217">
        <v>202537</v>
      </c>
      <c r="AD15" s="216">
        <f>ROUND(AC15/AC$19*100,3)</f>
        <v>10.636</v>
      </c>
      <c r="AE15" s="68">
        <f t="shared" si="1"/>
        <v>12685</v>
      </c>
      <c r="AF15" s="242">
        <f t="shared" si="1"/>
        <v>0.20699999999999896</v>
      </c>
    </row>
    <row r="16" spans="2:32" ht="15.75" customHeight="1">
      <c r="B16" s="52" t="s">
        <v>58</v>
      </c>
      <c r="C16" s="117">
        <v>107560</v>
      </c>
      <c r="D16" s="162">
        <v>8.1</v>
      </c>
      <c r="E16" s="117">
        <v>106309</v>
      </c>
      <c r="F16" s="162">
        <v>7.6</v>
      </c>
      <c r="G16" s="117">
        <v>106680</v>
      </c>
      <c r="H16" s="162">
        <v>7.5</v>
      </c>
      <c r="I16" s="117">
        <v>111047</v>
      </c>
      <c r="J16" s="162">
        <v>7.5</v>
      </c>
      <c r="K16" s="117">
        <v>109358</v>
      </c>
      <c r="L16" s="162">
        <v>7.2</v>
      </c>
      <c r="M16" s="117">
        <v>105416</v>
      </c>
      <c r="N16" s="162">
        <v>6.5</v>
      </c>
      <c r="O16" s="117">
        <v>119893</v>
      </c>
      <c r="P16" s="162">
        <v>7.3</v>
      </c>
      <c r="Q16" s="117">
        <v>117199</v>
      </c>
      <c r="R16" s="162">
        <v>6.7</v>
      </c>
      <c r="S16" s="217">
        <v>114389</v>
      </c>
      <c r="T16" s="216">
        <v>6.4</v>
      </c>
      <c r="U16" s="217">
        <v>109198</v>
      </c>
      <c r="V16" s="216">
        <v>6.300000000000001</v>
      </c>
      <c r="W16" s="217">
        <v>125147</v>
      </c>
      <c r="X16" s="216">
        <v>7.1</v>
      </c>
      <c r="Y16" s="217">
        <v>138165</v>
      </c>
      <c r="Z16" s="216">
        <v>7.7</v>
      </c>
      <c r="AA16" s="217">
        <v>143693</v>
      </c>
      <c r="AB16" s="216">
        <v>7.894</v>
      </c>
      <c r="AC16" s="217">
        <v>149190</v>
      </c>
      <c r="AD16" s="216">
        <f>ROUND(AC16/AC$19*100,3)</f>
        <v>7.834</v>
      </c>
      <c r="AE16" s="68">
        <f t="shared" si="1"/>
        <v>5497</v>
      </c>
      <c r="AF16" s="242">
        <f t="shared" si="1"/>
        <v>-0.0600000000000005</v>
      </c>
    </row>
    <row r="17" spans="2:32" ht="15.75" customHeight="1">
      <c r="B17" s="52" t="s">
        <v>59</v>
      </c>
      <c r="C17" s="117">
        <v>164972</v>
      </c>
      <c r="D17" s="162">
        <v>12.4</v>
      </c>
      <c r="E17" s="117">
        <v>192837</v>
      </c>
      <c r="F17" s="162">
        <v>13.7</v>
      </c>
      <c r="G17" s="117">
        <v>202319</v>
      </c>
      <c r="H17" s="162">
        <v>14.2</v>
      </c>
      <c r="I17" s="117">
        <v>226475</v>
      </c>
      <c r="J17" s="162">
        <v>15.4</v>
      </c>
      <c r="K17" s="117">
        <v>263013</v>
      </c>
      <c r="L17" s="162">
        <v>17.3</v>
      </c>
      <c r="M17" s="117">
        <v>334291</v>
      </c>
      <c r="N17" s="162">
        <v>20.7</v>
      </c>
      <c r="O17" s="117">
        <v>350367</v>
      </c>
      <c r="P17" s="162">
        <v>21.4</v>
      </c>
      <c r="Q17" s="117">
        <v>410229</v>
      </c>
      <c r="R17" s="162">
        <v>23.6</v>
      </c>
      <c r="S17" s="217">
        <v>423163</v>
      </c>
      <c r="T17" s="216">
        <v>23.9</v>
      </c>
      <c r="U17" s="217">
        <v>398606</v>
      </c>
      <c r="V17" s="216">
        <v>23.4</v>
      </c>
      <c r="W17" s="217">
        <v>391612</v>
      </c>
      <c r="X17" s="216">
        <v>22.3</v>
      </c>
      <c r="Y17" s="217">
        <v>378626</v>
      </c>
      <c r="Z17" s="216">
        <v>21</v>
      </c>
      <c r="AA17" s="217">
        <v>337825</v>
      </c>
      <c r="AB17" s="216">
        <v>18.558</v>
      </c>
      <c r="AC17" s="217">
        <v>332101</v>
      </c>
      <c r="AD17" s="216">
        <f>ROUND(AC17/AC$19*100,3)</f>
        <v>17.439</v>
      </c>
      <c r="AE17" s="68">
        <f t="shared" si="1"/>
        <v>-5724</v>
      </c>
      <c r="AF17" s="242">
        <f t="shared" si="1"/>
        <v>-1.1189999999999998</v>
      </c>
    </row>
    <row r="18" spans="2:32" ht="15.75" customHeight="1">
      <c r="B18" s="52" t="s">
        <v>60</v>
      </c>
      <c r="C18" s="117">
        <v>326219</v>
      </c>
      <c r="D18" s="162">
        <v>24.4</v>
      </c>
      <c r="E18" s="117">
        <v>340788</v>
      </c>
      <c r="F18" s="162">
        <v>24.3</v>
      </c>
      <c r="G18" s="117">
        <v>343555</v>
      </c>
      <c r="H18" s="162">
        <v>24</v>
      </c>
      <c r="I18" s="117">
        <v>341704</v>
      </c>
      <c r="J18" s="162">
        <v>23.2</v>
      </c>
      <c r="K18" s="117">
        <v>336561</v>
      </c>
      <c r="L18" s="162">
        <v>22.4</v>
      </c>
      <c r="M18" s="117">
        <v>333907</v>
      </c>
      <c r="N18" s="162">
        <v>20.9</v>
      </c>
      <c r="O18" s="117">
        <v>344718</v>
      </c>
      <c r="P18" s="162">
        <v>20.9</v>
      </c>
      <c r="Q18" s="117">
        <v>353993</v>
      </c>
      <c r="R18" s="162">
        <v>20.3</v>
      </c>
      <c r="S18" s="217">
        <v>366653</v>
      </c>
      <c r="T18" s="216">
        <v>20.7</v>
      </c>
      <c r="U18" s="217">
        <v>381900</v>
      </c>
      <c r="V18" s="216">
        <v>22.4</v>
      </c>
      <c r="W18" s="217">
        <v>398046</v>
      </c>
      <c r="X18" s="216">
        <v>22.7</v>
      </c>
      <c r="Y18" s="217">
        <v>418892</v>
      </c>
      <c r="Z18" s="216">
        <v>23.3</v>
      </c>
      <c r="AA18" s="217">
        <v>442648</v>
      </c>
      <c r="AB18" s="216">
        <v>24.316</v>
      </c>
      <c r="AC18" s="217">
        <v>476048</v>
      </c>
      <c r="AD18" s="216">
        <f>ROUND(AC18/AC$19*100,3)</f>
        <v>24.999</v>
      </c>
      <c r="AE18" s="68">
        <f t="shared" si="1"/>
        <v>33400</v>
      </c>
      <c r="AF18" s="242">
        <f t="shared" si="1"/>
        <v>0.6829999999999998</v>
      </c>
    </row>
    <row r="19" spans="2:32" ht="15.75" customHeight="1">
      <c r="B19" s="52" t="s">
        <v>61</v>
      </c>
      <c r="C19" s="117">
        <v>1335567</v>
      </c>
      <c r="D19" s="162">
        <v>100</v>
      </c>
      <c r="E19" s="117">
        <v>1402590</v>
      </c>
      <c r="F19" s="162">
        <v>100</v>
      </c>
      <c r="G19" s="117">
        <v>1428560</v>
      </c>
      <c r="H19" s="162">
        <v>100</v>
      </c>
      <c r="I19" s="117">
        <v>1473566</v>
      </c>
      <c r="J19" s="162">
        <v>100</v>
      </c>
      <c r="K19" s="117">
        <v>1518340</v>
      </c>
      <c r="L19" s="162">
        <v>100</v>
      </c>
      <c r="M19" s="117">
        <v>1611240</v>
      </c>
      <c r="N19" s="162">
        <v>100</v>
      </c>
      <c r="O19" s="117">
        <v>1638911</v>
      </c>
      <c r="P19" s="162">
        <v>100</v>
      </c>
      <c r="Q19" s="117">
        <v>1741015</v>
      </c>
      <c r="R19" s="162">
        <v>100</v>
      </c>
      <c r="S19" s="117">
        <v>1772817</v>
      </c>
      <c r="T19" s="218">
        <v>100</v>
      </c>
      <c r="U19" s="117">
        <v>1706665</v>
      </c>
      <c r="V19" s="218">
        <v>100</v>
      </c>
      <c r="W19" s="117">
        <v>1755954</v>
      </c>
      <c r="X19" s="218">
        <v>100.00000000000001</v>
      </c>
      <c r="Y19" s="117">
        <v>1799308</v>
      </c>
      <c r="Z19" s="218">
        <v>100</v>
      </c>
      <c r="AA19" s="117">
        <v>1820361</v>
      </c>
      <c r="AB19" s="218">
        <v>100</v>
      </c>
      <c r="AC19" s="117">
        <v>1904305</v>
      </c>
      <c r="AD19" s="218">
        <v>100</v>
      </c>
      <c r="AE19" s="68">
        <f>AC19-AA19</f>
        <v>83944</v>
      </c>
      <c r="AF19" s="243">
        <f>AD19-AB19</f>
        <v>0</v>
      </c>
    </row>
    <row r="20" spans="2:15" ht="18" customHeight="1">
      <c r="B20" s="44"/>
      <c r="K20" s="65"/>
      <c r="M20" s="65"/>
      <c r="O20" s="65"/>
    </row>
    <row r="22" ht="12">
      <c r="B22" s="35"/>
    </row>
  </sheetData>
  <sheetProtection/>
  <mergeCells count="15">
    <mergeCell ref="C2:D3"/>
    <mergeCell ref="E2:F3"/>
    <mergeCell ref="G2:H3"/>
    <mergeCell ref="O2:P3"/>
    <mergeCell ref="K2:L3"/>
    <mergeCell ref="M2:N3"/>
    <mergeCell ref="Q2:R3"/>
    <mergeCell ref="U2:V3"/>
    <mergeCell ref="I2:J3"/>
    <mergeCell ref="Y2:Z3"/>
    <mergeCell ref="AA2:AB3"/>
    <mergeCell ref="AE3:AF3"/>
    <mergeCell ref="W2:X3"/>
    <mergeCell ref="S2:T3"/>
    <mergeCell ref="AC2:AD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T32"/>
  <sheetViews>
    <sheetView view="pageBreakPreview" zoomScale="120" zoomScaleSheetLayoutView="120" zoomScalePageLayoutView="0" workbookViewId="0" topLeftCell="A1">
      <selection activeCell="T23" sqref="T23"/>
    </sheetView>
  </sheetViews>
  <sheetFormatPr defaultColWidth="9.00390625" defaultRowHeight="14.25" customHeight="1"/>
  <cols>
    <col min="1" max="1" width="1.625" style="1" customWidth="1"/>
    <col min="2" max="2" width="3.25390625" style="1" customWidth="1"/>
    <col min="3" max="3" width="10.875" style="1" customWidth="1"/>
    <col min="4" max="4" width="14.625" style="1" customWidth="1"/>
    <col min="5" max="9" width="9.375" style="1" hidden="1" customWidth="1"/>
    <col min="10" max="14" width="0" style="1" hidden="1" customWidth="1"/>
    <col min="15" max="16384" width="9.00390625" style="1" customWidth="1"/>
  </cols>
  <sheetData>
    <row r="1" spans="1:20" s="43" customFormat="1" ht="15" customHeight="1">
      <c r="A1" s="43" t="s">
        <v>145</v>
      </c>
      <c r="D1" s="75"/>
      <c r="T1" s="45" t="s">
        <v>13</v>
      </c>
    </row>
    <row r="2" spans="2:20" s="43" customFormat="1" ht="15" customHeight="1">
      <c r="B2" s="29"/>
      <c r="C2" s="64"/>
      <c r="D2" s="34"/>
      <c r="E2" s="379" t="s">
        <v>272</v>
      </c>
      <c r="F2" s="379" t="s">
        <v>273</v>
      </c>
      <c r="G2" s="379" t="s">
        <v>274</v>
      </c>
      <c r="H2" s="379" t="s">
        <v>275</v>
      </c>
      <c r="I2" s="354" t="s">
        <v>276</v>
      </c>
      <c r="J2" s="354" t="s">
        <v>284</v>
      </c>
      <c r="K2" s="354" t="s">
        <v>308</v>
      </c>
      <c r="L2" s="354" t="s">
        <v>340</v>
      </c>
      <c r="M2" s="354" t="s">
        <v>408</v>
      </c>
      <c r="N2" s="354" t="s">
        <v>409</v>
      </c>
      <c r="O2" s="354" t="s">
        <v>410</v>
      </c>
      <c r="P2" s="354" t="s">
        <v>411</v>
      </c>
      <c r="Q2" s="354" t="s">
        <v>412</v>
      </c>
      <c r="R2" s="354" t="s">
        <v>436</v>
      </c>
      <c r="S2" s="354" t="s">
        <v>450</v>
      </c>
      <c r="T2" s="145"/>
    </row>
    <row r="3" spans="2:20" s="43" customFormat="1" ht="15" customHeight="1">
      <c r="B3" s="3"/>
      <c r="C3" s="19"/>
      <c r="D3" s="20"/>
      <c r="E3" s="380"/>
      <c r="F3" s="380"/>
      <c r="G3" s="380"/>
      <c r="H3" s="380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5" t="s">
        <v>212</v>
      </c>
    </row>
    <row r="4" spans="2:20" s="43" customFormat="1" ht="15" customHeight="1">
      <c r="B4" s="21"/>
      <c r="C4" s="22" t="s">
        <v>14</v>
      </c>
      <c r="D4" s="23" t="s">
        <v>15</v>
      </c>
      <c r="E4" s="24">
        <v>1.88</v>
      </c>
      <c r="F4" s="24">
        <v>2.05</v>
      </c>
      <c r="G4" s="24">
        <v>2</v>
      </c>
      <c r="H4" s="24">
        <v>1.86</v>
      </c>
      <c r="I4" s="24">
        <v>1.75</v>
      </c>
      <c r="J4" s="24">
        <v>1.6</v>
      </c>
      <c r="K4" s="24">
        <v>1.45</v>
      </c>
      <c r="L4" s="24">
        <v>1.32</v>
      </c>
      <c r="M4" s="24">
        <v>1.2</v>
      </c>
      <c r="N4" s="24">
        <v>1.1</v>
      </c>
      <c r="O4" s="24">
        <v>1.05</v>
      </c>
      <c r="P4" s="24">
        <v>1.05</v>
      </c>
      <c r="Q4" s="24">
        <v>0.99</v>
      </c>
      <c r="R4" s="24">
        <v>0.96</v>
      </c>
      <c r="S4" s="24">
        <v>0.92</v>
      </c>
      <c r="T4" s="187">
        <f aca="true" t="shared" si="0" ref="T4:T18">S4-R4</f>
        <v>-0.039999999999999925</v>
      </c>
    </row>
    <row r="5" spans="2:20" s="43" customFormat="1" ht="15" customHeight="1">
      <c r="B5" s="21"/>
      <c r="C5" s="25" t="s">
        <v>16</v>
      </c>
      <c r="D5" s="23"/>
      <c r="E5" s="26">
        <v>1.61</v>
      </c>
      <c r="F5" s="26">
        <v>1.68</v>
      </c>
      <c r="G5" s="24">
        <v>1.54</v>
      </c>
      <c r="H5" s="26">
        <v>1.42</v>
      </c>
      <c r="I5" s="26">
        <v>1.32</v>
      </c>
      <c r="J5" s="26">
        <v>1.24</v>
      </c>
      <c r="K5" s="26">
        <v>1.15</v>
      </c>
      <c r="L5" s="26">
        <v>1.09</v>
      </c>
      <c r="M5" s="26">
        <v>1.04</v>
      </c>
      <c r="N5" s="26">
        <v>1.12</v>
      </c>
      <c r="O5" s="26">
        <v>1.02</v>
      </c>
      <c r="P5" s="26">
        <v>0.97</v>
      </c>
      <c r="Q5" s="26">
        <v>1.01</v>
      </c>
      <c r="R5" s="24">
        <v>1.01</v>
      </c>
      <c r="S5" s="24">
        <v>0.88</v>
      </c>
      <c r="T5" s="187">
        <f t="shared" si="0"/>
        <v>-0.13</v>
      </c>
    </row>
    <row r="6" spans="2:20" s="43" customFormat="1" ht="15" customHeight="1">
      <c r="B6" s="344" t="s">
        <v>17</v>
      </c>
      <c r="C6" s="383"/>
      <c r="D6" s="23" t="s">
        <v>18</v>
      </c>
      <c r="E6" s="26">
        <v>1.74</v>
      </c>
      <c r="F6" s="26">
        <v>1.85</v>
      </c>
      <c r="G6" s="24">
        <v>1.79</v>
      </c>
      <c r="H6" s="26">
        <v>1.63</v>
      </c>
      <c r="I6" s="26">
        <v>1.52</v>
      </c>
      <c r="J6" s="26">
        <v>1.33</v>
      </c>
      <c r="K6" s="26">
        <v>1.19</v>
      </c>
      <c r="L6" s="26">
        <v>1.14</v>
      </c>
      <c r="M6" s="26">
        <v>1.09</v>
      </c>
      <c r="N6" s="26">
        <v>1.06</v>
      </c>
      <c r="O6" s="26">
        <v>0.98</v>
      </c>
      <c r="P6" s="26">
        <v>0.96</v>
      </c>
      <c r="Q6" s="26">
        <v>0.96</v>
      </c>
      <c r="R6" s="24">
        <v>0.93</v>
      </c>
      <c r="S6" s="24">
        <v>0.86</v>
      </c>
      <c r="T6" s="187">
        <f t="shared" si="0"/>
        <v>-0.07000000000000006</v>
      </c>
    </row>
    <row r="7" spans="2:20" s="43" customFormat="1" ht="15" customHeight="1">
      <c r="B7" s="29"/>
      <c r="C7" s="25" t="s">
        <v>19</v>
      </c>
      <c r="D7" s="23" t="s">
        <v>20</v>
      </c>
      <c r="E7" s="26">
        <v>0.13</v>
      </c>
      <c r="F7" s="26">
        <v>0.28</v>
      </c>
      <c r="G7" s="24">
        <v>0.28</v>
      </c>
      <c r="H7" s="26">
        <v>0.19</v>
      </c>
      <c r="I7" s="26">
        <v>0.11</v>
      </c>
      <c r="J7" s="26">
        <v>0.06</v>
      </c>
      <c r="K7" s="26">
        <v>0.04</v>
      </c>
      <c r="L7" s="26">
        <v>0.04</v>
      </c>
      <c r="M7" s="26">
        <v>0.04</v>
      </c>
      <c r="N7" s="26">
        <v>0.03</v>
      </c>
      <c r="O7" s="26">
        <v>0.02</v>
      </c>
      <c r="P7" s="26">
        <v>0.01</v>
      </c>
      <c r="Q7" s="26">
        <v>0.01</v>
      </c>
      <c r="R7" s="24">
        <v>0.01</v>
      </c>
      <c r="S7" s="24">
        <v>0.01</v>
      </c>
      <c r="T7" s="187">
        <f t="shared" si="0"/>
        <v>0</v>
      </c>
    </row>
    <row r="8" spans="2:20" s="43" customFormat="1" ht="15" customHeight="1">
      <c r="B8" s="21"/>
      <c r="C8" s="25" t="s">
        <v>21</v>
      </c>
      <c r="D8" s="23" t="s">
        <v>22</v>
      </c>
      <c r="E8" s="26">
        <v>1.3</v>
      </c>
      <c r="F8" s="26">
        <v>1.28</v>
      </c>
      <c r="G8" s="24">
        <v>1.24</v>
      </c>
      <c r="H8" s="26">
        <v>1.18</v>
      </c>
      <c r="I8" s="26">
        <v>1.13</v>
      </c>
      <c r="J8" s="26">
        <v>1</v>
      </c>
      <c r="K8" s="26">
        <v>0.9</v>
      </c>
      <c r="L8" s="26">
        <v>0.87</v>
      </c>
      <c r="M8" s="26">
        <v>0.86</v>
      </c>
      <c r="N8" s="26">
        <v>0.85</v>
      </c>
      <c r="O8" s="26">
        <v>0.86</v>
      </c>
      <c r="P8" s="26">
        <v>0.85</v>
      </c>
      <c r="Q8" s="26">
        <v>0.83</v>
      </c>
      <c r="R8" s="24">
        <v>0.8</v>
      </c>
      <c r="S8" s="24">
        <v>0.74</v>
      </c>
      <c r="T8" s="187">
        <f t="shared" si="0"/>
        <v>-0.06000000000000005</v>
      </c>
    </row>
    <row r="9" spans="2:20" s="43" customFormat="1" ht="15" customHeight="1">
      <c r="B9" s="346" t="s">
        <v>23</v>
      </c>
      <c r="C9" s="382"/>
      <c r="D9" s="23" t="s">
        <v>24</v>
      </c>
      <c r="E9" s="26">
        <v>1.43</v>
      </c>
      <c r="F9" s="26">
        <v>1.57</v>
      </c>
      <c r="G9" s="24">
        <v>1.53</v>
      </c>
      <c r="H9" s="26">
        <v>1.37</v>
      </c>
      <c r="I9" s="26">
        <v>1.24</v>
      </c>
      <c r="J9" s="26">
        <v>1.06</v>
      </c>
      <c r="K9" s="26">
        <v>0.94</v>
      </c>
      <c r="L9" s="26">
        <v>0.92</v>
      </c>
      <c r="M9" s="26">
        <v>0.9</v>
      </c>
      <c r="N9" s="26">
        <v>0.89</v>
      </c>
      <c r="O9" s="26">
        <v>0.88</v>
      </c>
      <c r="P9" s="26">
        <v>0.87</v>
      </c>
      <c r="Q9" s="26">
        <v>0.84</v>
      </c>
      <c r="R9" s="24">
        <v>0.82</v>
      </c>
      <c r="S9" s="24">
        <v>0.75</v>
      </c>
      <c r="T9" s="187">
        <f t="shared" si="0"/>
        <v>-0.06999999999999995</v>
      </c>
    </row>
    <row r="10" spans="2:20" s="43" customFormat="1" ht="15" customHeight="1">
      <c r="B10" s="346" t="s">
        <v>25</v>
      </c>
      <c r="C10" s="382"/>
      <c r="D10" s="23" t="s">
        <v>26</v>
      </c>
      <c r="E10" s="26">
        <v>0.15</v>
      </c>
      <c r="F10" s="26">
        <v>0.3</v>
      </c>
      <c r="G10" s="24">
        <v>0.29</v>
      </c>
      <c r="H10" s="26">
        <v>0.21</v>
      </c>
      <c r="I10" s="26">
        <v>0.13</v>
      </c>
      <c r="J10" s="26">
        <v>0.08</v>
      </c>
      <c r="K10" s="26">
        <v>0.06</v>
      </c>
      <c r="L10" s="26">
        <v>0.05</v>
      </c>
      <c r="M10" s="26">
        <v>0.06</v>
      </c>
      <c r="N10" s="26">
        <v>0.06</v>
      </c>
      <c r="O10" s="26">
        <v>0.04</v>
      </c>
      <c r="P10" s="26">
        <v>0.03</v>
      </c>
      <c r="Q10" s="26">
        <v>0.03</v>
      </c>
      <c r="R10" s="24">
        <v>0.03</v>
      </c>
      <c r="S10" s="24">
        <v>0.02</v>
      </c>
      <c r="T10" s="187">
        <f t="shared" si="0"/>
        <v>-0.009999999999999998</v>
      </c>
    </row>
    <row r="11" spans="2:20" s="43" customFormat="1" ht="15" customHeight="1">
      <c r="B11" s="346" t="s">
        <v>27</v>
      </c>
      <c r="C11" s="382"/>
      <c r="D11" s="23" t="s">
        <v>28</v>
      </c>
      <c r="E11" s="26">
        <v>1.44</v>
      </c>
      <c r="F11" s="26">
        <v>1.56</v>
      </c>
      <c r="G11" s="24">
        <v>1.52</v>
      </c>
      <c r="H11" s="26">
        <v>1.37</v>
      </c>
      <c r="I11" s="26">
        <v>1.25</v>
      </c>
      <c r="J11" s="26">
        <v>1.06</v>
      </c>
      <c r="K11" s="26">
        <v>0.96</v>
      </c>
      <c r="L11" s="26">
        <v>0.92</v>
      </c>
      <c r="M11" s="26">
        <v>0.92</v>
      </c>
      <c r="N11" s="26">
        <v>0.91</v>
      </c>
      <c r="O11" s="26">
        <v>0.88</v>
      </c>
      <c r="P11" s="26">
        <v>0.86</v>
      </c>
      <c r="Q11" s="26">
        <v>0.84</v>
      </c>
      <c r="R11" s="24">
        <v>0.79</v>
      </c>
      <c r="S11" s="24">
        <v>0.74</v>
      </c>
      <c r="T11" s="187">
        <f t="shared" si="0"/>
        <v>-0.050000000000000044</v>
      </c>
    </row>
    <row r="12" spans="2:20" s="43" customFormat="1" ht="15" customHeight="1">
      <c r="B12" s="350" t="s">
        <v>29</v>
      </c>
      <c r="C12" s="381"/>
      <c r="D12" s="23" t="s">
        <v>30</v>
      </c>
      <c r="E12" s="26">
        <v>0.45</v>
      </c>
      <c r="F12" s="26">
        <v>0.48</v>
      </c>
      <c r="G12" s="24">
        <v>0.47</v>
      </c>
      <c r="H12" s="26">
        <v>0.48</v>
      </c>
      <c r="I12" s="26">
        <v>0.51</v>
      </c>
      <c r="J12" s="26">
        <v>0.54</v>
      </c>
      <c r="K12" s="26">
        <v>0.5</v>
      </c>
      <c r="L12" s="26">
        <v>0.4</v>
      </c>
      <c r="M12" s="26">
        <v>0.3</v>
      </c>
      <c r="N12" s="26">
        <v>0.21</v>
      </c>
      <c r="O12" s="26">
        <v>0.17</v>
      </c>
      <c r="P12" s="26">
        <v>0.18</v>
      </c>
      <c r="Q12" s="26">
        <v>0.15</v>
      </c>
      <c r="R12" s="24">
        <v>0.14</v>
      </c>
      <c r="S12" s="24">
        <v>0.17</v>
      </c>
      <c r="T12" s="187">
        <f t="shared" si="0"/>
        <v>0.03</v>
      </c>
    </row>
    <row r="13" spans="2:20" s="43" customFormat="1" ht="15" customHeight="1">
      <c r="B13" s="346" t="s">
        <v>31</v>
      </c>
      <c r="C13" s="382"/>
      <c r="D13" s="23" t="s">
        <v>32</v>
      </c>
      <c r="E13" s="26">
        <v>0.3</v>
      </c>
      <c r="F13" s="26">
        <v>0.29</v>
      </c>
      <c r="G13" s="24">
        <v>0.27</v>
      </c>
      <c r="H13" s="26">
        <v>0.26</v>
      </c>
      <c r="I13" s="26">
        <v>0.27</v>
      </c>
      <c r="J13" s="26">
        <v>0.27</v>
      </c>
      <c r="K13" s="26">
        <v>0.23</v>
      </c>
      <c r="L13" s="26">
        <v>0.22</v>
      </c>
      <c r="M13" s="26">
        <v>0.17</v>
      </c>
      <c r="N13" s="26">
        <v>0.15</v>
      </c>
      <c r="O13" s="26">
        <v>0.1</v>
      </c>
      <c r="P13" s="26">
        <v>0.1</v>
      </c>
      <c r="Q13" s="26">
        <v>0.12</v>
      </c>
      <c r="R13" s="24">
        <v>0.14</v>
      </c>
      <c r="S13" s="24">
        <v>0.12</v>
      </c>
      <c r="T13" s="187">
        <f t="shared" si="0"/>
        <v>-0.020000000000000018</v>
      </c>
    </row>
    <row r="14" spans="2:20" s="43" customFormat="1" ht="15" customHeight="1">
      <c r="B14" s="344" t="s">
        <v>33</v>
      </c>
      <c r="C14" s="383"/>
      <c r="D14" s="23" t="s">
        <v>34</v>
      </c>
      <c r="E14" s="26">
        <v>1.75</v>
      </c>
      <c r="F14" s="26">
        <v>1.77</v>
      </c>
      <c r="G14" s="24">
        <v>1.72</v>
      </c>
      <c r="H14" s="26">
        <v>1.67</v>
      </c>
      <c r="I14" s="26">
        <v>1.63</v>
      </c>
      <c r="J14" s="26">
        <v>1.53</v>
      </c>
      <c r="K14" s="26">
        <v>1.4</v>
      </c>
      <c r="L14" s="26">
        <v>1.28</v>
      </c>
      <c r="M14" s="26">
        <v>1.16</v>
      </c>
      <c r="N14" s="26">
        <v>1.06</v>
      </c>
      <c r="O14" s="26">
        <v>1.03</v>
      </c>
      <c r="P14" s="26">
        <v>1.04</v>
      </c>
      <c r="Q14" s="26">
        <v>0.98</v>
      </c>
      <c r="R14" s="24">
        <v>0.95</v>
      </c>
      <c r="S14" s="24">
        <v>0.91</v>
      </c>
      <c r="T14" s="187">
        <f t="shared" si="0"/>
        <v>-0.039999999999999925</v>
      </c>
    </row>
    <row r="15" spans="2:20" s="43" customFormat="1" ht="15" customHeight="1">
      <c r="B15" s="350" t="s">
        <v>35</v>
      </c>
      <c r="C15" s="381"/>
      <c r="D15" s="23" t="s">
        <v>36</v>
      </c>
      <c r="E15" s="26">
        <v>1.59</v>
      </c>
      <c r="F15" s="26">
        <v>1.55</v>
      </c>
      <c r="G15" s="24">
        <v>1.5</v>
      </c>
      <c r="H15" s="26">
        <v>1.42</v>
      </c>
      <c r="I15" s="26">
        <v>1.39</v>
      </c>
      <c r="J15" s="26">
        <v>1.25</v>
      </c>
      <c r="K15" s="26">
        <v>1.13</v>
      </c>
      <c r="L15" s="26">
        <v>1.09</v>
      </c>
      <c r="M15" s="26">
        <v>1.03</v>
      </c>
      <c r="N15" s="26">
        <v>1</v>
      </c>
      <c r="O15" s="26">
        <v>0.94</v>
      </c>
      <c r="P15" s="26">
        <v>0.9299999999999999</v>
      </c>
      <c r="Q15" s="26">
        <v>0.93</v>
      </c>
      <c r="R15" s="24">
        <v>0.9</v>
      </c>
      <c r="S15" s="24">
        <v>0.84</v>
      </c>
      <c r="T15" s="187">
        <f t="shared" si="0"/>
        <v>-0.06000000000000005</v>
      </c>
    </row>
    <row r="16" spans="2:20" s="43" customFormat="1" ht="15" customHeight="1">
      <c r="B16" s="30" t="s">
        <v>184</v>
      </c>
      <c r="C16" s="31"/>
      <c r="D16" s="23"/>
      <c r="E16" s="26">
        <v>3.61</v>
      </c>
      <c r="F16" s="26">
        <v>2.98</v>
      </c>
      <c r="G16" s="144">
        <v>-3.44</v>
      </c>
      <c r="H16" s="26">
        <v>4</v>
      </c>
      <c r="I16" s="26">
        <v>0.82</v>
      </c>
      <c r="J16" s="26">
        <v>3.46</v>
      </c>
      <c r="K16" s="26">
        <v>4.06</v>
      </c>
      <c r="L16" s="26">
        <v>4.52</v>
      </c>
      <c r="M16" s="26">
        <v>4.05</v>
      </c>
      <c r="N16" s="219">
        <v>3.66</v>
      </c>
      <c r="O16" s="219">
        <v>2.89</v>
      </c>
      <c r="P16" s="219">
        <v>2.79</v>
      </c>
      <c r="Q16" s="219">
        <v>2.26</v>
      </c>
      <c r="R16" s="314">
        <v>2</v>
      </c>
      <c r="S16" s="314">
        <v>1.33</v>
      </c>
      <c r="T16" s="187">
        <f t="shared" si="0"/>
        <v>-0.6699999999999999</v>
      </c>
    </row>
    <row r="17" spans="2:20" s="43" customFormat="1" ht="15" customHeight="1">
      <c r="B17" s="350" t="s">
        <v>96</v>
      </c>
      <c r="C17" s="381"/>
      <c r="D17" s="351"/>
      <c r="E17" s="26">
        <v>72.7</v>
      </c>
      <c r="F17" s="26">
        <v>76.08</v>
      </c>
      <c r="G17" s="24">
        <v>114.44</v>
      </c>
      <c r="H17" s="26">
        <v>72.01</v>
      </c>
      <c r="I17" s="26">
        <v>69.66</v>
      </c>
      <c r="J17" s="26">
        <v>66.62</v>
      </c>
      <c r="K17" s="26">
        <v>70.28</v>
      </c>
      <c r="L17" s="26">
        <v>70.27</v>
      </c>
      <c r="M17" s="26">
        <v>70.98</v>
      </c>
      <c r="N17" s="220">
        <v>70.99</v>
      </c>
      <c r="O17" s="220">
        <v>78.72</v>
      </c>
      <c r="P17" s="220">
        <v>81.47</v>
      </c>
      <c r="Q17" s="220">
        <v>79.09</v>
      </c>
      <c r="R17" s="315">
        <v>78.4</v>
      </c>
      <c r="S17" s="315">
        <v>78.9</v>
      </c>
      <c r="T17" s="187">
        <f t="shared" si="0"/>
        <v>0.5</v>
      </c>
    </row>
    <row r="18" spans="2:20" s="43" customFormat="1" ht="15" customHeight="1">
      <c r="B18" s="350" t="s">
        <v>97</v>
      </c>
      <c r="C18" s="381"/>
      <c r="D18" s="351"/>
      <c r="E18" s="26">
        <v>69.04</v>
      </c>
      <c r="F18" s="26">
        <v>69.5</v>
      </c>
      <c r="G18" s="24">
        <v>69.41</v>
      </c>
      <c r="H18" s="26">
        <v>69.29</v>
      </c>
      <c r="I18" s="26">
        <v>68.82</v>
      </c>
      <c r="J18" s="26">
        <v>67.88</v>
      </c>
      <c r="K18" s="26">
        <v>69.71</v>
      </c>
      <c r="L18" s="26">
        <v>70.91</v>
      </c>
      <c r="M18" s="26">
        <v>71.76</v>
      </c>
      <c r="N18" s="220">
        <v>71.49</v>
      </c>
      <c r="O18" s="220">
        <v>76.4</v>
      </c>
      <c r="P18" s="220">
        <v>77.86</v>
      </c>
      <c r="Q18" s="220">
        <v>76.64</v>
      </c>
      <c r="R18" s="315">
        <v>76.82</v>
      </c>
      <c r="S18" s="315">
        <v>77.3</v>
      </c>
      <c r="T18" s="187">
        <f t="shared" si="0"/>
        <v>0.480000000000004</v>
      </c>
    </row>
    <row r="19" s="43" customFormat="1" ht="15" customHeight="1">
      <c r="B19" s="43" t="s">
        <v>185</v>
      </c>
    </row>
    <row r="20" s="43" customFormat="1" ht="15" customHeight="1"/>
    <row r="21" spans="1:20" s="43" customFormat="1" ht="15" customHeight="1">
      <c r="A21" s="43" t="s">
        <v>146</v>
      </c>
      <c r="T21" s="45" t="s">
        <v>98</v>
      </c>
    </row>
    <row r="22" spans="2:20" s="43" customFormat="1" ht="15" customHeight="1">
      <c r="B22" s="29"/>
      <c r="C22" s="64"/>
      <c r="D22" s="34"/>
      <c r="E22" s="379" t="s">
        <v>99</v>
      </c>
      <c r="F22" s="379" t="s">
        <v>183</v>
      </c>
      <c r="G22" s="379" t="s">
        <v>309</v>
      </c>
      <c r="H22" s="379" t="s">
        <v>310</v>
      </c>
      <c r="I22" s="379" t="s">
        <v>311</v>
      </c>
      <c r="J22" s="379" t="s">
        <v>312</v>
      </c>
      <c r="K22" s="354" t="s">
        <v>313</v>
      </c>
      <c r="L22" s="354" t="s">
        <v>341</v>
      </c>
      <c r="M22" s="354" t="str">
        <f>M2</f>
        <v>2014年度</v>
      </c>
      <c r="N22" s="354" t="str">
        <f>N2</f>
        <v>2015年度</v>
      </c>
      <c r="O22" s="354" t="str">
        <f>O2</f>
        <v>2016年度</v>
      </c>
      <c r="P22" s="354" t="str">
        <f>P2</f>
        <v>2017年度</v>
      </c>
      <c r="Q22" s="354" t="str">
        <f>+Q2</f>
        <v>2018年度</v>
      </c>
      <c r="R22" s="354" t="s">
        <v>425</v>
      </c>
      <c r="S22" s="354" t="s">
        <v>450</v>
      </c>
      <c r="T22" s="38"/>
    </row>
    <row r="23" spans="2:20" s="43" customFormat="1" ht="15" customHeight="1">
      <c r="B23" s="3"/>
      <c r="C23" s="19"/>
      <c r="D23" s="20"/>
      <c r="E23" s="380"/>
      <c r="F23" s="380"/>
      <c r="G23" s="380"/>
      <c r="H23" s="380"/>
      <c r="I23" s="380"/>
      <c r="J23" s="380"/>
      <c r="K23" s="378"/>
      <c r="L23" s="378"/>
      <c r="M23" s="378"/>
      <c r="N23" s="378"/>
      <c r="O23" s="378"/>
      <c r="P23" s="378"/>
      <c r="Q23" s="378"/>
      <c r="R23" s="378"/>
      <c r="S23" s="378"/>
      <c r="T23" s="5" t="s">
        <v>212</v>
      </c>
    </row>
    <row r="24" spans="2:20" s="43" customFormat="1" ht="15" customHeight="1">
      <c r="B24" s="29" t="s">
        <v>100</v>
      </c>
      <c r="C24" s="63"/>
      <c r="D24" s="48"/>
      <c r="E24" s="42">
        <v>1466</v>
      </c>
      <c r="F24" s="42">
        <v>1485</v>
      </c>
      <c r="G24" s="79">
        <v>1488</v>
      </c>
      <c r="H24" s="42">
        <v>1514</v>
      </c>
      <c r="I24" s="42">
        <v>1526</v>
      </c>
      <c r="J24" s="42">
        <v>1511</v>
      </c>
      <c r="K24" s="42">
        <v>1497</v>
      </c>
      <c r="L24" s="42">
        <v>1489</v>
      </c>
      <c r="M24" s="42">
        <v>1458</v>
      </c>
      <c r="N24" s="42">
        <v>1467</v>
      </c>
      <c r="O24" s="42">
        <v>1472</v>
      </c>
      <c r="P24" s="42">
        <v>1481</v>
      </c>
      <c r="Q24" s="42">
        <v>1452</v>
      </c>
      <c r="R24" s="79">
        <v>1434</v>
      </c>
      <c r="S24" s="79">
        <v>1430</v>
      </c>
      <c r="T24" s="190">
        <f aca="true" t="shared" si="1" ref="T24:T30">S24-R24</f>
        <v>-4</v>
      </c>
    </row>
    <row r="25" spans="2:20" s="43" customFormat="1" ht="15" customHeight="1">
      <c r="B25" s="50"/>
      <c r="C25" s="33" t="s">
        <v>101</v>
      </c>
      <c r="D25" s="48"/>
      <c r="E25" s="42">
        <v>228</v>
      </c>
      <c r="F25" s="42">
        <v>246</v>
      </c>
      <c r="G25" s="79">
        <v>267</v>
      </c>
      <c r="H25" s="42">
        <v>278</v>
      </c>
      <c r="I25" s="42">
        <v>294</v>
      </c>
      <c r="J25" s="42">
        <v>307</v>
      </c>
      <c r="K25" s="42">
        <v>279</v>
      </c>
      <c r="L25" s="42">
        <v>278</v>
      </c>
      <c r="M25" s="42">
        <v>272</v>
      </c>
      <c r="N25" s="221">
        <v>282</v>
      </c>
      <c r="O25" s="221">
        <v>284</v>
      </c>
      <c r="P25" s="221">
        <v>302</v>
      </c>
      <c r="Q25" s="221">
        <v>319</v>
      </c>
      <c r="R25" s="316">
        <v>333</v>
      </c>
      <c r="S25" s="316">
        <v>353</v>
      </c>
      <c r="T25" s="190">
        <f t="shared" si="1"/>
        <v>20</v>
      </c>
    </row>
    <row r="26" spans="2:20" s="43" customFormat="1" ht="15" customHeight="1">
      <c r="B26" s="51"/>
      <c r="C26" s="49" t="s">
        <v>102</v>
      </c>
      <c r="D26" s="48"/>
      <c r="E26" s="42">
        <v>1238</v>
      </c>
      <c r="F26" s="42">
        <v>1239</v>
      </c>
      <c r="G26" s="79">
        <v>1221</v>
      </c>
      <c r="H26" s="42">
        <v>1236</v>
      </c>
      <c r="I26" s="42">
        <v>1232</v>
      </c>
      <c r="J26" s="42">
        <v>1204</v>
      </c>
      <c r="K26" s="42">
        <v>1218</v>
      </c>
      <c r="L26" s="42">
        <v>1211</v>
      </c>
      <c r="M26" s="42">
        <v>1186</v>
      </c>
      <c r="N26" s="221">
        <v>1185</v>
      </c>
      <c r="O26" s="221">
        <v>1188</v>
      </c>
      <c r="P26" s="221">
        <v>1179</v>
      </c>
      <c r="Q26" s="221">
        <v>1133</v>
      </c>
      <c r="R26" s="316">
        <v>1101</v>
      </c>
      <c r="S26" s="316">
        <v>1077</v>
      </c>
      <c r="T26" s="190">
        <f t="shared" si="1"/>
        <v>-24</v>
      </c>
    </row>
    <row r="27" spans="2:20" s="43" customFormat="1" ht="15" customHeight="1">
      <c r="B27" s="29" t="s">
        <v>103</v>
      </c>
      <c r="C27" s="49"/>
      <c r="D27" s="48"/>
      <c r="E27" s="47">
        <v>107</v>
      </c>
      <c r="F27" s="47">
        <v>110</v>
      </c>
      <c r="G27" s="51">
        <v>110</v>
      </c>
      <c r="H27" s="47">
        <v>110</v>
      </c>
      <c r="I27" s="47">
        <v>109</v>
      </c>
      <c r="J27" s="47">
        <v>109</v>
      </c>
      <c r="K27" s="47">
        <v>109</v>
      </c>
      <c r="L27" s="47">
        <v>110</v>
      </c>
      <c r="M27" s="47">
        <v>109</v>
      </c>
      <c r="N27" s="47">
        <v>108</v>
      </c>
      <c r="O27" s="47">
        <v>108</v>
      </c>
      <c r="P27" s="47">
        <v>108</v>
      </c>
      <c r="Q27" s="47">
        <v>108</v>
      </c>
      <c r="R27" s="51">
        <v>109</v>
      </c>
      <c r="S27" s="51">
        <v>109</v>
      </c>
      <c r="T27" s="243">
        <f t="shared" si="1"/>
        <v>0</v>
      </c>
    </row>
    <row r="28" spans="2:20" s="43" customFormat="1" ht="15" customHeight="1">
      <c r="B28" s="50"/>
      <c r="C28" s="49" t="s">
        <v>104</v>
      </c>
      <c r="D28" s="48"/>
      <c r="E28" s="47">
        <v>92</v>
      </c>
      <c r="F28" s="47">
        <v>93</v>
      </c>
      <c r="G28" s="51">
        <v>92</v>
      </c>
      <c r="H28" s="47">
        <v>92</v>
      </c>
      <c r="I28" s="47">
        <v>91</v>
      </c>
      <c r="J28" s="47">
        <v>91</v>
      </c>
      <c r="K28" s="47">
        <v>91</v>
      </c>
      <c r="L28" s="47">
        <v>92</v>
      </c>
      <c r="M28" s="47">
        <v>91</v>
      </c>
      <c r="N28" s="47">
        <v>90</v>
      </c>
      <c r="O28" s="47">
        <v>90</v>
      </c>
      <c r="P28" s="47">
        <v>90</v>
      </c>
      <c r="Q28" s="47">
        <v>90</v>
      </c>
      <c r="R28" s="51">
        <v>91</v>
      </c>
      <c r="S28" s="51">
        <v>91</v>
      </c>
      <c r="T28" s="243">
        <f t="shared" si="1"/>
        <v>0</v>
      </c>
    </row>
    <row r="29" spans="2:20" s="43" customFormat="1" ht="15" customHeight="1">
      <c r="B29" s="50"/>
      <c r="C29" s="49" t="s">
        <v>277</v>
      </c>
      <c r="D29" s="48"/>
      <c r="E29" s="47">
        <v>0</v>
      </c>
      <c r="F29" s="47">
        <v>1</v>
      </c>
      <c r="G29" s="51">
        <v>1</v>
      </c>
      <c r="H29" s="47">
        <v>1</v>
      </c>
      <c r="I29" s="47">
        <v>3</v>
      </c>
      <c r="J29" s="47">
        <v>3</v>
      </c>
      <c r="K29" s="47">
        <v>3</v>
      </c>
      <c r="L29" s="47">
        <v>4</v>
      </c>
      <c r="M29" s="47">
        <v>4</v>
      </c>
      <c r="N29" s="47">
        <v>4</v>
      </c>
      <c r="O29" s="47">
        <v>4</v>
      </c>
      <c r="P29" s="47">
        <v>4</v>
      </c>
      <c r="Q29" s="47">
        <v>4</v>
      </c>
      <c r="R29" s="51">
        <v>4</v>
      </c>
      <c r="S29" s="51">
        <v>4</v>
      </c>
      <c r="T29" s="243">
        <f t="shared" si="1"/>
        <v>0</v>
      </c>
    </row>
    <row r="30" spans="2:20" s="43" customFormat="1" ht="15" customHeight="1">
      <c r="B30" s="51"/>
      <c r="C30" s="49" t="s">
        <v>105</v>
      </c>
      <c r="D30" s="48"/>
      <c r="E30" s="47">
        <v>15</v>
      </c>
      <c r="F30" s="47">
        <v>17</v>
      </c>
      <c r="G30" s="51">
        <v>18</v>
      </c>
      <c r="H30" s="47">
        <v>18</v>
      </c>
      <c r="I30" s="47">
        <v>18</v>
      </c>
      <c r="J30" s="47">
        <v>18</v>
      </c>
      <c r="K30" s="47">
        <v>18</v>
      </c>
      <c r="L30" s="47">
        <v>18</v>
      </c>
      <c r="M30" s="47">
        <v>18</v>
      </c>
      <c r="N30" s="47">
        <v>18</v>
      </c>
      <c r="O30" s="47">
        <v>18</v>
      </c>
      <c r="P30" s="47">
        <v>18</v>
      </c>
      <c r="Q30" s="47">
        <v>18</v>
      </c>
      <c r="R30" s="51">
        <v>18</v>
      </c>
      <c r="S30" s="51">
        <v>18</v>
      </c>
      <c r="T30" s="243">
        <f t="shared" si="1"/>
        <v>0</v>
      </c>
    </row>
    <row r="31" spans="5:9" ht="14.25" customHeight="1">
      <c r="E31" s="64"/>
      <c r="F31" s="64"/>
      <c r="G31" s="64"/>
      <c r="H31" s="64"/>
      <c r="I31" s="64"/>
    </row>
    <row r="32" spans="3:9" ht="14.25" customHeight="1">
      <c r="C32" s="35"/>
      <c r="E32" s="43"/>
      <c r="F32" s="43"/>
      <c r="G32" s="43"/>
      <c r="H32" s="43"/>
      <c r="I32" s="43"/>
    </row>
  </sheetData>
  <sheetProtection/>
  <mergeCells count="40">
    <mergeCell ref="E2:E3"/>
    <mergeCell ref="F2:F3"/>
    <mergeCell ref="B9:C9"/>
    <mergeCell ref="H22:H23"/>
    <mergeCell ref="B15:C15"/>
    <mergeCell ref="B10:C10"/>
    <mergeCell ref="B11:C11"/>
    <mergeCell ref="B12:C12"/>
    <mergeCell ref="G2:G3"/>
    <mergeCell ref="B6:C6"/>
    <mergeCell ref="Q22:Q23"/>
    <mergeCell ref="J22:J23"/>
    <mergeCell ref="B17:D17"/>
    <mergeCell ref="B18:D18"/>
    <mergeCell ref="B13:C13"/>
    <mergeCell ref="B14:C14"/>
    <mergeCell ref="I22:I23"/>
    <mergeCell ref="E22:E23"/>
    <mergeCell ref="F22:F23"/>
    <mergeCell ref="G22:G23"/>
    <mergeCell ref="J2:J3"/>
    <mergeCell ref="K2:K3"/>
    <mergeCell ref="P2:P3"/>
    <mergeCell ref="P22:P23"/>
    <mergeCell ref="L22:L23"/>
    <mergeCell ref="N2:N3"/>
    <mergeCell ref="N22:N23"/>
    <mergeCell ref="M2:M3"/>
    <mergeCell ref="M22:M23"/>
    <mergeCell ref="L2:L3"/>
    <mergeCell ref="K22:K23"/>
    <mergeCell ref="Q2:Q3"/>
    <mergeCell ref="S2:S3"/>
    <mergeCell ref="S22:S23"/>
    <mergeCell ref="H2:H3"/>
    <mergeCell ref="I2:I3"/>
    <mergeCell ref="R2:R3"/>
    <mergeCell ref="R22:R23"/>
    <mergeCell ref="O2:O3"/>
    <mergeCell ref="O22:O2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Y27"/>
  <sheetViews>
    <sheetView view="pageBreakPreview" zoomScale="110" zoomScaleSheetLayoutView="110" zoomScalePageLayoutView="0" workbookViewId="0" topLeftCell="A1">
      <selection activeCell="Y22" sqref="Y22"/>
    </sheetView>
  </sheetViews>
  <sheetFormatPr defaultColWidth="9.00390625" defaultRowHeight="13.5"/>
  <cols>
    <col min="1" max="1" width="2.125" style="1" customWidth="1"/>
    <col min="2" max="2" width="2.50390625" style="1" hidden="1" customWidth="1"/>
    <col min="3" max="3" width="0" style="1" hidden="1" customWidth="1"/>
    <col min="4" max="4" width="7.75390625" style="1" hidden="1" customWidth="1"/>
    <col min="5" max="6" width="9.375" style="1" hidden="1" customWidth="1"/>
    <col min="7" max="7" width="10.125" style="1" hidden="1" customWidth="1"/>
    <col min="8" max="12" width="8.125" style="1" hidden="1" customWidth="1"/>
    <col min="13" max="13" width="2.375" style="1" hidden="1" customWidth="1"/>
    <col min="14" max="17" width="9.00390625" style="1" customWidth="1"/>
    <col min="18" max="20" width="10.625" style="1" hidden="1" customWidth="1"/>
    <col min="21" max="25" width="10.625" style="1" customWidth="1"/>
    <col min="26" max="16384" width="9.00390625" style="1" customWidth="1"/>
  </cols>
  <sheetData>
    <row r="1" ht="12">
      <c r="A1" s="1" t="s">
        <v>147</v>
      </c>
    </row>
    <row r="2" spans="3:11" ht="12">
      <c r="C2" s="35"/>
      <c r="D2" s="35"/>
      <c r="E2" s="7"/>
      <c r="I2" s="7"/>
      <c r="J2" s="7"/>
      <c r="K2" s="7"/>
    </row>
    <row r="3" spans="2:25" ht="13.5">
      <c r="B3" s="44" t="s">
        <v>368</v>
      </c>
      <c r="C3" s="35"/>
      <c r="E3" s="7"/>
      <c r="L3" s="7" t="s">
        <v>213</v>
      </c>
      <c r="N3" s="194" t="s">
        <v>342</v>
      </c>
      <c r="O3" s="195"/>
      <c r="P3" s="166"/>
      <c r="Q3" s="167"/>
      <c r="R3" s="7"/>
      <c r="T3" s="7"/>
      <c r="V3" s="7"/>
      <c r="W3" s="7"/>
      <c r="X3" s="7"/>
      <c r="Y3" s="7" t="s">
        <v>343</v>
      </c>
    </row>
    <row r="4" spans="2:25" ht="15" customHeight="1">
      <c r="B4" s="36"/>
      <c r="C4" s="37"/>
      <c r="D4" s="37"/>
      <c r="E4" s="46"/>
      <c r="F4" s="384" t="s">
        <v>314</v>
      </c>
      <c r="G4" s="384" t="s">
        <v>315</v>
      </c>
      <c r="H4" s="384" t="s">
        <v>316</v>
      </c>
      <c r="I4" s="384" t="s">
        <v>317</v>
      </c>
      <c r="J4" s="384" t="s">
        <v>318</v>
      </c>
      <c r="K4" s="395" t="s">
        <v>319</v>
      </c>
      <c r="L4" s="180"/>
      <c r="N4" s="36"/>
      <c r="O4" s="37"/>
      <c r="P4" s="37"/>
      <c r="Q4" s="46"/>
      <c r="R4" s="384" t="s">
        <v>344</v>
      </c>
      <c r="S4" s="384" t="s">
        <v>413</v>
      </c>
      <c r="T4" s="384" t="s">
        <v>414</v>
      </c>
      <c r="U4" s="384" t="s">
        <v>415</v>
      </c>
      <c r="V4" s="384" t="s">
        <v>416</v>
      </c>
      <c r="W4" s="384" t="s">
        <v>417</v>
      </c>
      <c r="X4" s="384" t="s">
        <v>437</v>
      </c>
      <c r="Y4" s="384" t="s">
        <v>451</v>
      </c>
    </row>
    <row r="5" spans="2:25" ht="15" customHeight="1">
      <c r="B5" s="3"/>
      <c r="C5" s="19"/>
      <c r="D5" s="19"/>
      <c r="E5" s="118"/>
      <c r="F5" s="385"/>
      <c r="G5" s="385"/>
      <c r="H5" s="385"/>
      <c r="I5" s="385"/>
      <c r="J5" s="385"/>
      <c r="K5" s="385"/>
      <c r="L5" s="5" t="s">
        <v>320</v>
      </c>
      <c r="N5" s="3"/>
      <c r="O5" s="19"/>
      <c r="P5" s="19"/>
      <c r="Q5" s="118"/>
      <c r="R5" s="385"/>
      <c r="S5" s="385"/>
      <c r="T5" s="385"/>
      <c r="U5" s="385"/>
      <c r="V5" s="385"/>
      <c r="W5" s="385"/>
      <c r="X5" s="385"/>
      <c r="Y5" s="385"/>
    </row>
    <row r="6" spans="2:25" ht="15" customHeight="1">
      <c r="B6" s="32" t="s">
        <v>38</v>
      </c>
      <c r="C6" s="33"/>
      <c r="D6" s="33"/>
      <c r="E6" s="145" t="s">
        <v>220</v>
      </c>
      <c r="F6" s="119">
        <v>13.27</v>
      </c>
      <c r="G6" s="119">
        <v>12.77</v>
      </c>
      <c r="H6" s="119">
        <v>13.23</v>
      </c>
      <c r="I6" s="119">
        <v>13.21</v>
      </c>
      <c r="J6" s="119">
        <v>13.42</v>
      </c>
      <c r="K6" s="119">
        <v>13.73</v>
      </c>
      <c r="L6" s="186">
        <f>K6-J6</f>
        <v>0.3100000000000005</v>
      </c>
      <c r="N6" s="32" t="s">
        <v>38</v>
      </c>
      <c r="O6" s="33"/>
      <c r="P6" s="33"/>
      <c r="Q6" s="145" t="s">
        <v>345</v>
      </c>
      <c r="R6" s="119">
        <v>13.12</v>
      </c>
      <c r="S6" s="119">
        <v>12.93</v>
      </c>
      <c r="T6" s="119">
        <v>13.03</v>
      </c>
      <c r="U6" s="119">
        <v>12.38</v>
      </c>
      <c r="V6" s="119">
        <v>12.11</v>
      </c>
      <c r="W6" s="119">
        <v>11.87</v>
      </c>
      <c r="X6" s="317">
        <v>11.75</v>
      </c>
      <c r="Y6" s="317">
        <v>11.44</v>
      </c>
    </row>
    <row r="7" spans="2:25" s="122" customFormat="1" ht="6.75" customHeight="1">
      <c r="B7" s="253"/>
      <c r="C7" s="260"/>
      <c r="D7" s="260"/>
      <c r="E7" s="261"/>
      <c r="F7" s="262"/>
      <c r="G7" s="262"/>
      <c r="H7" s="262"/>
      <c r="I7" s="262"/>
      <c r="J7" s="262"/>
      <c r="K7" s="262"/>
      <c r="L7" s="263"/>
      <c r="N7" s="254"/>
      <c r="O7" s="254"/>
      <c r="P7" s="254"/>
      <c r="Q7" s="266"/>
      <c r="R7" s="264"/>
      <c r="S7" s="264"/>
      <c r="T7" s="264"/>
      <c r="U7" s="264"/>
      <c r="V7" s="264"/>
      <c r="W7" s="264"/>
      <c r="X7" s="264"/>
      <c r="Y7" s="264"/>
    </row>
    <row r="8" spans="2:25" ht="15" customHeight="1">
      <c r="B8" s="36" t="s">
        <v>221</v>
      </c>
      <c r="C8" s="37"/>
      <c r="D8" s="37"/>
      <c r="E8" s="145" t="s">
        <v>222</v>
      </c>
      <c r="F8" s="12">
        <v>1286</v>
      </c>
      <c r="G8" s="12">
        <v>1226</v>
      </c>
      <c r="H8" s="12">
        <v>1266</v>
      </c>
      <c r="I8" s="12">
        <v>1264</v>
      </c>
      <c r="J8" s="12">
        <v>1301</v>
      </c>
      <c r="K8" s="12">
        <v>1353</v>
      </c>
      <c r="L8" s="89">
        <f>K8-J8</f>
        <v>52</v>
      </c>
      <c r="N8" s="27" t="s">
        <v>346</v>
      </c>
      <c r="O8" s="28"/>
      <c r="P8" s="28"/>
      <c r="Q8" s="146" t="s">
        <v>347</v>
      </c>
      <c r="R8" s="265">
        <v>1537</v>
      </c>
      <c r="S8" s="265">
        <v>1565</v>
      </c>
      <c r="T8" s="265">
        <v>1613</v>
      </c>
      <c r="U8" s="265">
        <v>1580</v>
      </c>
      <c r="V8" s="265">
        <v>1621</v>
      </c>
      <c r="W8" s="265">
        <v>1659</v>
      </c>
      <c r="X8" s="71">
        <v>1685</v>
      </c>
      <c r="Y8" s="71">
        <v>1704</v>
      </c>
    </row>
    <row r="9" spans="2:25" ht="15" customHeight="1">
      <c r="B9" s="27"/>
      <c r="C9" s="36" t="s">
        <v>40</v>
      </c>
      <c r="D9" s="37"/>
      <c r="E9" s="38" t="s">
        <v>223</v>
      </c>
      <c r="F9" s="14">
        <v>90</v>
      </c>
      <c r="G9" s="14">
        <v>132</v>
      </c>
      <c r="H9" s="14">
        <v>105</v>
      </c>
      <c r="I9" s="14">
        <v>113</v>
      </c>
      <c r="J9" s="14">
        <v>103</v>
      </c>
      <c r="K9" s="14">
        <v>85</v>
      </c>
      <c r="L9" s="188">
        <f>K9-J9</f>
        <v>-18</v>
      </c>
      <c r="N9" s="27"/>
      <c r="O9" s="32" t="s">
        <v>348</v>
      </c>
      <c r="P9" s="33"/>
      <c r="Q9" s="145"/>
      <c r="R9" s="12">
        <v>43</v>
      </c>
      <c r="S9" s="12">
        <v>31</v>
      </c>
      <c r="T9" s="12">
        <v>30</v>
      </c>
      <c r="U9" s="12">
        <v>27</v>
      </c>
      <c r="V9" s="12">
        <v>26</v>
      </c>
      <c r="W9" s="12">
        <v>32</v>
      </c>
      <c r="X9" s="71">
        <v>41</v>
      </c>
      <c r="Y9" s="71">
        <v>45</v>
      </c>
    </row>
    <row r="10" spans="2:25" ht="15" customHeight="1">
      <c r="B10" s="59"/>
      <c r="C10" s="389" t="s">
        <v>214</v>
      </c>
      <c r="D10" s="390"/>
      <c r="E10" s="391"/>
      <c r="F10" s="120">
        <v>-7</v>
      </c>
      <c r="G10" s="120">
        <v>-10.8</v>
      </c>
      <c r="H10" s="120">
        <v>-8.3</v>
      </c>
      <c r="I10" s="120">
        <v>-8.9</v>
      </c>
      <c r="J10" s="120">
        <v>-7.9</v>
      </c>
      <c r="K10" s="120">
        <v>-6.3</v>
      </c>
      <c r="L10" s="189"/>
      <c r="N10" s="27"/>
      <c r="O10" s="32" t="s">
        <v>349</v>
      </c>
      <c r="P10" s="33"/>
      <c r="Q10" s="145"/>
      <c r="R10" s="12">
        <v>43</v>
      </c>
      <c r="S10" s="12">
        <v>31</v>
      </c>
      <c r="T10" s="12">
        <v>30</v>
      </c>
      <c r="U10" s="12">
        <v>27</v>
      </c>
      <c r="V10" s="12">
        <v>26</v>
      </c>
      <c r="W10" s="12">
        <v>32</v>
      </c>
      <c r="X10" s="71">
        <v>41</v>
      </c>
      <c r="Y10" s="71">
        <v>45</v>
      </c>
    </row>
    <row r="11" spans="2:25" ht="15" customHeight="1">
      <c r="B11" s="27" t="s">
        <v>224</v>
      </c>
      <c r="C11" s="28"/>
      <c r="D11" s="28"/>
      <c r="E11" s="41" t="s">
        <v>225</v>
      </c>
      <c r="F11" s="62">
        <v>132</v>
      </c>
      <c r="G11" s="62">
        <v>148</v>
      </c>
      <c r="H11" s="62">
        <v>146</v>
      </c>
      <c r="I11" s="62">
        <v>161</v>
      </c>
      <c r="J11" s="62">
        <v>168</v>
      </c>
      <c r="K11" s="62">
        <v>160</v>
      </c>
      <c r="L11" s="190">
        <f aca="true" t="shared" si="0" ref="L11:L20">K11-J11</f>
        <v>-8</v>
      </c>
      <c r="N11" s="59"/>
      <c r="O11" s="398" t="s">
        <v>350</v>
      </c>
      <c r="P11" s="399"/>
      <c r="Q11" s="400"/>
      <c r="R11" s="196">
        <v>100</v>
      </c>
      <c r="S11" s="196">
        <v>90</v>
      </c>
      <c r="T11" s="196">
        <v>80</v>
      </c>
      <c r="U11" s="227" t="s">
        <v>380</v>
      </c>
      <c r="V11" s="227" t="s">
        <v>380</v>
      </c>
      <c r="W11" s="227" t="s">
        <v>380</v>
      </c>
      <c r="X11" s="71" t="s">
        <v>438</v>
      </c>
      <c r="Y11" s="71" t="s">
        <v>452</v>
      </c>
    </row>
    <row r="12" spans="2:25" ht="15" customHeight="1">
      <c r="B12" s="27"/>
      <c r="C12" s="32" t="s">
        <v>41</v>
      </c>
      <c r="D12" s="33"/>
      <c r="E12" s="145"/>
      <c r="F12" s="13">
        <v>32</v>
      </c>
      <c r="G12" s="13">
        <v>47</v>
      </c>
      <c r="H12" s="13">
        <v>46</v>
      </c>
      <c r="I12" s="13">
        <v>61</v>
      </c>
      <c r="J12" s="13">
        <v>80</v>
      </c>
      <c r="K12" s="13">
        <v>60</v>
      </c>
      <c r="L12" s="89">
        <f t="shared" si="0"/>
        <v>-20</v>
      </c>
      <c r="N12" s="27" t="s">
        <v>351</v>
      </c>
      <c r="O12" s="28"/>
      <c r="P12" s="28"/>
      <c r="Q12" s="41" t="s">
        <v>352</v>
      </c>
      <c r="R12" s="197">
        <v>0</v>
      </c>
      <c r="S12" s="197">
        <v>6</v>
      </c>
      <c r="T12" s="228">
        <v>16</v>
      </c>
      <c r="U12" s="228">
        <v>33</v>
      </c>
      <c r="V12" s="228">
        <v>41</v>
      </c>
      <c r="W12" s="228">
        <v>50</v>
      </c>
      <c r="X12" s="318">
        <v>54</v>
      </c>
      <c r="Y12" s="318">
        <v>55</v>
      </c>
    </row>
    <row r="13" spans="2:25" ht="15" customHeight="1">
      <c r="B13" s="27"/>
      <c r="C13" s="30" t="s">
        <v>42</v>
      </c>
      <c r="D13" s="31"/>
      <c r="E13" s="146"/>
      <c r="F13" s="13">
        <v>32</v>
      </c>
      <c r="G13" s="13">
        <v>47</v>
      </c>
      <c r="H13" s="13">
        <v>46</v>
      </c>
      <c r="I13" s="13">
        <v>61</v>
      </c>
      <c r="J13" s="13">
        <v>68</v>
      </c>
      <c r="K13" s="13">
        <v>60</v>
      </c>
      <c r="L13" s="89">
        <f t="shared" si="0"/>
        <v>-8</v>
      </c>
      <c r="N13" s="27"/>
      <c r="O13" s="32" t="s">
        <v>353</v>
      </c>
      <c r="P13" s="33"/>
      <c r="Q13" s="145"/>
      <c r="R13" s="126">
        <v>0</v>
      </c>
      <c r="S13" s="126">
        <v>2</v>
      </c>
      <c r="T13" s="229">
        <v>5</v>
      </c>
      <c r="U13" s="229">
        <v>6</v>
      </c>
      <c r="V13" s="229">
        <v>6</v>
      </c>
      <c r="W13" s="229">
        <v>7</v>
      </c>
      <c r="X13" s="57">
        <v>10</v>
      </c>
      <c r="Y13" s="57">
        <v>10</v>
      </c>
    </row>
    <row r="14" spans="2:25" ht="15" customHeight="1">
      <c r="B14" s="27"/>
      <c r="C14" s="30" t="s">
        <v>215</v>
      </c>
      <c r="D14" s="31"/>
      <c r="E14" s="146"/>
      <c r="F14" s="121">
        <v>100</v>
      </c>
      <c r="G14" s="12">
        <v>100</v>
      </c>
      <c r="H14" s="12">
        <v>100</v>
      </c>
      <c r="I14" s="12">
        <v>100</v>
      </c>
      <c r="J14" s="12">
        <v>100</v>
      </c>
      <c r="K14" s="12">
        <v>100</v>
      </c>
      <c r="L14" s="191">
        <f t="shared" si="0"/>
        <v>0</v>
      </c>
      <c r="N14" s="27"/>
      <c r="O14" s="30" t="s">
        <v>354</v>
      </c>
      <c r="P14" s="31"/>
      <c r="Q14" s="146"/>
      <c r="R14" s="126">
        <v>0</v>
      </c>
      <c r="S14" s="126">
        <v>3</v>
      </c>
      <c r="T14" s="229">
        <v>11</v>
      </c>
      <c r="U14" s="229">
        <v>27</v>
      </c>
      <c r="V14" s="229">
        <v>34</v>
      </c>
      <c r="W14" s="229">
        <v>43</v>
      </c>
      <c r="X14" s="57">
        <v>44</v>
      </c>
      <c r="Y14" s="57">
        <v>44</v>
      </c>
    </row>
    <row r="15" spans="2:25" ht="15" customHeight="1">
      <c r="B15" s="32" t="s">
        <v>43</v>
      </c>
      <c r="C15" s="30"/>
      <c r="D15" s="31"/>
      <c r="E15" s="146" t="s">
        <v>226</v>
      </c>
      <c r="F15" s="121">
        <v>1</v>
      </c>
      <c r="G15" s="71">
        <v>3</v>
      </c>
      <c r="H15" s="71">
        <v>4</v>
      </c>
      <c r="I15" s="71">
        <v>6</v>
      </c>
      <c r="J15" s="71">
        <v>3</v>
      </c>
      <c r="K15" s="71">
        <v>4</v>
      </c>
      <c r="L15" s="89">
        <f t="shared" si="0"/>
        <v>1</v>
      </c>
      <c r="N15" s="27"/>
      <c r="O15" s="350" t="s">
        <v>366</v>
      </c>
      <c r="P15" s="396"/>
      <c r="Q15" s="397"/>
      <c r="R15" s="126">
        <v>0</v>
      </c>
      <c r="S15" s="205">
        <v>0</v>
      </c>
      <c r="T15" s="12">
        <v>0</v>
      </c>
      <c r="U15" s="12">
        <v>0</v>
      </c>
      <c r="V15" s="12">
        <v>0</v>
      </c>
      <c r="W15" s="12">
        <v>0</v>
      </c>
      <c r="X15" s="71">
        <v>0</v>
      </c>
      <c r="Y15" s="71">
        <v>0</v>
      </c>
    </row>
    <row r="16" spans="2:25" ht="15" customHeight="1">
      <c r="B16" s="36" t="s">
        <v>216</v>
      </c>
      <c r="C16" s="28"/>
      <c r="D16" s="28"/>
      <c r="E16" s="41"/>
      <c r="F16" s="13">
        <v>1417</v>
      </c>
      <c r="G16" s="13">
        <v>1371</v>
      </c>
      <c r="H16" s="13">
        <v>1407</v>
      </c>
      <c r="I16" s="13">
        <v>1419</v>
      </c>
      <c r="J16" s="13">
        <v>1466</v>
      </c>
      <c r="K16" s="13">
        <v>1509</v>
      </c>
      <c r="L16" s="89">
        <f t="shared" si="0"/>
        <v>43</v>
      </c>
      <c r="N16" s="36" t="s">
        <v>355</v>
      </c>
      <c r="O16" s="28"/>
      <c r="P16" s="28"/>
      <c r="Q16" s="41" t="s">
        <v>356</v>
      </c>
      <c r="R16" s="13">
        <v>1537</v>
      </c>
      <c r="S16" s="13">
        <v>1558</v>
      </c>
      <c r="T16" s="13">
        <v>1597</v>
      </c>
      <c r="U16" s="13">
        <v>1546</v>
      </c>
      <c r="V16" s="13">
        <v>1580</v>
      </c>
      <c r="W16" s="13">
        <v>1609</v>
      </c>
      <c r="X16" s="57">
        <v>1630</v>
      </c>
      <c r="Y16" s="57">
        <v>1649</v>
      </c>
    </row>
    <row r="17" spans="2:25" ht="15" customHeight="1">
      <c r="B17" s="36" t="s">
        <v>44</v>
      </c>
      <c r="C17" s="37"/>
      <c r="D17" s="37"/>
      <c r="E17" s="38" t="s">
        <v>227</v>
      </c>
      <c r="F17" s="13">
        <v>10678</v>
      </c>
      <c r="G17" s="13">
        <v>10734</v>
      </c>
      <c r="H17" s="13">
        <v>10640</v>
      </c>
      <c r="I17" s="13">
        <v>10747</v>
      </c>
      <c r="J17" s="13">
        <v>10922</v>
      </c>
      <c r="K17" s="13">
        <v>10996</v>
      </c>
      <c r="L17" s="89">
        <f t="shared" si="0"/>
        <v>74</v>
      </c>
      <c r="N17" s="36" t="s">
        <v>357</v>
      </c>
      <c r="O17" s="37"/>
      <c r="P17" s="37"/>
      <c r="Q17" s="38" t="s">
        <v>358</v>
      </c>
      <c r="R17" s="13">
        <v>11713</v>
      </c>
      <c r="S17" s="13">
        <v>12043</v>
      </c>
      <c r="T17" s="13">
        <v>12252</v>
      </c>
      <c r="U17" s="13">
        <v>12488</v>
      </c>
      <c r="V17" s="13">
        <v>13040</v>
      </c>
      <c r="W17" s="13">
        <v>13550</v>
      </c>
      <c r="X17" s="57">
        <v>13864</v>
      </c>
      <c r="Y17" s="57">
        <v>14419</v>
      </c>
    </row>
    <row r="18" spans="2:25" ht="15" customHeight="1">
      <c r="B18" s="27"/>
      <c r="C18" s="32" t="s">
        <v>217</v>
      </c>
      <c r="D18" s="33"/>
      <c r="E18" s="145"/>
      <c r="F18" s="13">
        <v>9552</v>
      </c>
      <c r="G18" s="13">
        <v>9681</v>
      </c>
      <c r="H18" s="13">
        <v>9657</v>
      </c>
      <c r="I18" s="13">
        <v>9741</v>
      </c>
      <c r="J18" s="13">
        <v>9823</v>
      </c>
      <c r="K18" s="13">
        <v>10029</v>
      </c>
      <c r="L18" s="89">
        <f t="shared" si="0"/>
        <v>206</v>
      </c>
      <c r="N18" s="27"/>
      <c r="O18" s="32" t="s">
        <v>359</v>
      </c>
      <c r="P18" s="33"/>
      <c r="Q18" s="145"/>
      <c r="R18" s="13">
        <v>11029</v>
      </c>
      <c r="S18" s="13">
        <v>11367</v>
      </c>
      <c r="T18" s="13">
        <v>11583</v>
      </c>
      <c r="U18" s="13">
        <v>11840</v>
      </c>
      <c r="V18" s="13">
        <v>12413</v>
      </c>
      <c r="W18" s="13">
        <v>12943</v>
      </c>
      <c r="X18" s="57">
        <v>13270</v>
      </c>
      <c r="Y18" s="57">
        <v>13842</v>
      </c>
    </row>
    <row r="19" spans="2:25" ht="15" customHeight="1">
      <c r="B19" s="27"/>
      <c r="C19" s="350" t="s">
        <v>218</v>
      </c>
      <c r="D19" s="381"/>
      <c r="E19" s="351"/>
      <c r="F19" s="13">
        <v>342</v>
      </c>
      <c r="G19" s="13">
        <v>271</v>
      </c>
      <c r="H19" s="13">
        <v>249</v>
      </c>
      <c r="I19" s="13">
        <v>311</v>
      </c>
      <c r="J19" s="13">
        <v>411</v>
      </c>
      <c r="K19" s="13">
        <v>283</v>
      </c>
      <c r="L19" s="89">
        <f t="shared" si="0"/>
        <v>-128</v>
      </c>
      <c r="N19" s="90"/>
      <c r="O19" s="386" t="s">
        <v>219</v>
      </c>
      <c r="P19" s="387"/>
      <c r="Q19" s="388"/>
      <c r="R19" s="16">
        <v>683</v>
      </c>
      <c r="S19" s="16">
        <v>676</v>
      </c>
      <c r="T19" s="16">
        <v>669</v>
      </c>
      <c r="U19" s="16">
        <v>647</v>
      </c>
      <c r="V19" s="16">
        <v>627</v>
      </c>
      <c r="W19" s="16">
        <v>606</v>
      </c>
      <c r="X19" s="57">
        <v>594</v>
      </c>
      <c r="Y19" s="322">
        <v>577</v>
      </c>
    </row>
    <row r="20" spans="2:25" ht="15" customHeight="1">
      <c r="B20" s="59"/>
      <c r="C20" s="392" t="s">
        <v>219</v>
      </c>
      <c r="D20" s="393"/>
      <c r="E20" s="394"/>
      <c r="F20" s="13">
        <v>783</v>
      </c>
      <c r="G20" s="13">
        <v>781</v>
      </c>
      <c r="H20" s="13">
        <v>733</v>
      </c>
      <c r="I20" s="13">
        <v>694</v>
      </c>
      <c r="J20" s="13">
        <v>687</v>
      </c>
      <c r="K20" s="13">
        <v>683</v>
      </c>
      <c r="L20" s="89">
        <f t="shared" si="0"/>
        <v>-4</v>
      </c>
      <c r="N20" s="198" t="s">
        <v>360</v>
      </c>
      <c r="O20" s="150"/>
      <c r="P20" s="192"/>
      <c r="Q20" s="193"/>
      <c r="R20" s="13">
        <v>468</v>
      </c>
      <c r="S20" s="13">
        <v>481</v>
      </c>
      <c r="T20" s="13">
        <v>490</v>
      </c>
      <c r="U20" s="13">
        <v>499</v>
      </c>
      <c r="V20" s="13">
        <v>521</v>
      </c>
      <c r="W20" s="13">
        <v>542</v>
      </c>
      <c r="X20" s="320">
        <v>554</v>
      </c>
      <c r="Y20" s="57">
        <v>576</v>
      </c>
    </row>
    <row r="21" spans="2:25" ht="15" customHeight="1">
      <c r="B21" s="35" t="s">
        <v>45</v>
      </c>
      <c r="C21" s="35"/>
      <c r="D21" s="35"/>
      <c r="E21" s="7"/>
      <c r="F21" s="112"/>
      <c r="G21" s="112"/>
      <c r="H21" s="112"/>
      <c r="I21" s="112"/>
      <c r="J21" s="112"/>
      <c r="K21" s="112"/>
      <c r="L21" s="112"/>
      <c r="N21" s="35" t="s">
        <v>45</v>
      </c>
      <c r="O21" s="35"/>
      <c r="P21" s="35"/>
      <c r="Q21" s="7"/>
      <c r="R21" s="112"/>
      <c r="S21" s="112"/>
      <c r="T21" s="112"/>
      <c r="U21" s="112"/>
      <c r="V21" s="112"/>
      <c r="W21" s="112"/>
      <c r="X21" s="112"/>
      <c r="Y21" s="112"/>
    </row>
    <row r="22" spans="2:25" ht="15" customHeight="1">
      <c r="B22" s="36" t="s">
        <v>38</v>
      </c>
      <c r="C22" s="37"/>
      <c r="D22" s="37"/>
      <c r="E22" s="38"/>
      <c r="F22" s="34">
        <v>13.31</v>
      </c>
      <c r="G22" s="34">
        <v>12.82</v>
      </c>
      <c r="H22" s="34">
        <v>13.27</v>
      </c>
      <c r="I22" s="34">
        <v>13.25</v>
      </c>
      <c r="J22" s="34">
        <v>13.46</v>
      </c>
      <c r="K22" s="34">
        <v>13.77</v>
      </c>
      <c r="L22" s="186">
        <f>K22-J22</f>
        <v>0.3099999999999987</v>
      </c>
      <c r="N22" s="32" t="s">
        <v>38</v>
      </c>
      <c r="O22" s="33"/>
      <c r="P22" s="33"/>
      <c r="Q22" s="145"/>
      <c r="R22" s="48">
        <v>13.15</v>
      </c>
      <c r="S22" s="48">
        <v>12.98</v>
      </c>
      <c r="T22" s="48">
        <v>13.07</v>
      </c>
      <c r="U22" s="48">
        <v>12.77</v>
      </c>
      <c r="V22" s="48">
        <v>12.52</v>
      </c>
      <c r="W22" s="48">
        <v>12.24</v>
      </c>
      <c r="X22" s="319">
        <v>12.1</v>
      </c>
      <c r="Y22" s="319">
        <v>11.83</v>
      </c>
    </row>
    <row r="23" spans="2:12" ht="13.5" customHeight="1">
      <c r="B23" s="30"/>
      <c r="C23" s="32" t="s">
        <v>39</v>
      </c>
      <c r="D23" s="33"/>
      <c r="E23" s="145"/>
      <c r="F23" s="26">
        <v>12.08</v>
      </c>
      <c r="G23" s="26">
        <v>11.47</v>
      </c>
      <c r="H23" s="26">
        <v>11.94</v>
      </c>
      <c r="I23" s="26">
        <v>11.8</v>
      </c>
      <c r="J23" s="26">
        <v>11.95</v>
      </c>
      <c r="K23" s="26">
        <v>12.35</v>
      </c>
      <c r="L23" s="186">
        <f>K23-J23</f>
        <v>0.40000000000000036</v>
      </c>
    </row>
    <row r="24" spans="1:12" ht="12">
      <c r="A24" s="1" t="s">
        <v>321</v>
      </c>
      <c r="F24" s="74"/>
      <c r="G24" s="74"/>
      <c r="H24" s="74"/>
      <c r="I24" s="74"/>
      <c r="J24" s="74"/>
      <c r="K24" s="74"/>
      <c r="L24" s="74"/>
    </row>
    <row r="25" spans="1:5" ht="12">
      <c r="A25" s="1" t="s">
        <v>424</v>
      </c>
      <c r="E25" s="35"/>
    </row>
    <row r="27" ht="12">
      <c r="C27" s="35"/>
    </row>
  </sheetData>
  <sheetProtection/>
  <mergeCells count="20">
    <mergeCell ref="J4:J5"/>
    <mergeCell ref="O15:Q15"/>
    <mergeCell ref="S4:S5"/>
    <mergeCell ref="X4:X5"/>
    <mergeCell ref="U4:U5"/>
    <mergeCell ref="T4:T5"/>
    <mergeCell ref="R4:R5"/>
    <mergeCell ref="O11:Q11"/>
    <mergeCell ref="V4:V5"/>
    <mergeCell ref="W4:W5"/>
    <mergeCell ref="Y4:Y5"/>
    <mergeCell ref="O19:Q19"/>
    <mergeCell ref="C10:E10"/>
    <mergeCell ref="C20:E20"/>
    <mergeCell ref="I4:I5"/>
    <mergeCell ref="K4:K5"/>
    <mergeCell ref="G4:G5"/>
    <mergeCell ref="H4:H5"/>
    <mergeCell ref="F4:F5"/>
    <mergeCell ref="C19:E1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AE17"/>
  <sheetViews>
    <sheetView view="pageBreakPreview" zoomScale="145" zoomScaleSheetLayoutView="145" zoomScalePageLayoutView="0" workbookViewId="0" topLeftCell="A1">
      <selection activeCell="AE8" sqref="AE8"/>
    </sheetView>
  </sheetViews>
  <sheetFormatPr defaultColWidth="9.00390625" defaultRowHeight="14.25" customHeight="1"/>
  <cols>
    <col min="1" max="1" width="2.625" style="1" customWidth="1"/>
    <col min="2" max="2" width="17.50390625" style="1" customWidth="1"/>
    <col min="3" max="9" width="8.25390625" style="1" hidden="1" customWidth="1"/>
    <col min="10" max="11" width="8.625" style="1" hidden="1" customWidth="1"/>
    <col min="12" max="17" width="8.625" style="1" customWidth="1"/>
    <col min="18" max="19" width="8.25390625" style="1" hidden="1" customWidth="1"/>
    <col min="20" max="21" width="8.625" style="1" hidden="1" customWidth="1"/>
    <col min="22" max="24" width="8.625" style="1" customWidth="1"/>
    <col min="25" max="26" width="9.00390625" style="1" hidden="1" customWidth="1"/>
    <col min="27" max="28" width="8.625" style="1" hidden="1" customWidth="1"/>
    <col min="29" max="31" width="8.625" style="1" customWidth="1"/>
    <col min="32" max="16384" width="9.00390625" style="1" customWidth="1"/>
  </cols>
  <sheetData>
    <row r="1" ht="14.25" customHeight="1">
      <c r="A1" s="1" t="s">
        <v>106</v>
      </c>
    </row>
    <row r="2" spans="2:31" ht="14.25" customHeight="1">
      <c r="B2" s="43"/>
      <c r="C2" s="45"/>
      <c r="D2" s="45"/>
      <c r="E2" s="45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AE2" s="45" t="s">
        <v>371</v>
      </c>
    </row>
    <row r="3" spans="2:31" ht="15" customHeight="1">
      <c r="B3" s="66"/>
      <c r="C3" s="33"/>
      <c r="D3" s="222"/>
      <c r="E3" s="371" t="s">
        <v>372</v>
      </c>
      <c r="F3" s="371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404"/>
      <c r="R3" s="402" t="s">
        <v>46</v>
      </c>
      <c r="S3" s="403"/>
      <c r="T3" s="403"/>
      <c r="U3" s="403"/>
      <c r="V3" s="403"/>
      <c r="W3" s="403"/>
      <c r="X3" s="353"/>
      <c r="Y3" s="402" t="s">
        <v>373</v>
      </c>
      <c r="Z3" s="403"/>
      <c r="AA3" s="403"/>
      <c r="AB3" s="403"/>
      <c r="AC3" s="403"/>
      <c r="AD3" s="403"/>
      <c r="AE3" s="353"/>
    </row>
    <row r="4" spans="2:31" ht="15" customHeight="1">
      <c r="B4" s="50"/>
      <c r="C4" s="384" t="s">
        <v>326</v>
      </c>
      <c r="D4" s="384" t="s">
        <v>322</v>
      </c>
      <c r="E4" s="384" t="s">
        <v>323</v>
      </c>
      <c r="F4" s="384" t="s">
        <v>324</v>
      </c>
      <c r="G4" s="384" t="s">
        <v>325</v>
      </c>
      <c r="H4" s="384" t="s">
        <v>327</v>
      </c>
      <c r="I4" s="384" t="s">
        <v>361</v>
      </c>
      <c r="J4" s="384" t="s">
        <v>418</v>
      </c>
      <c r="K4" s="384" t="s">
        <v>419</v>
      </c>
      <c r="L4" s="384" t="s">
        <v>420</v>
      </c>
      <c r="M4" s="384" t="s">
        <v>421</v>
      </c>
      <c r="N4" s="395" t="s">
        <v>422</v>
      </c>
      <c r="O4" s="395" t="s">
        <v>439</v>
      </c>
      <c r="P4" s="395" t="s">
        <v>453</v>
      </c>
      <c r="Q4" s="145"/>
      <c r="R4" s="384" t="s">
        <v>367</v>
      </c>
      <c r="S4" s="384" t="s">
        <v>370</v>
      </c>
      <c r="T4" s="384" t="s">
        <v>421</v>
      </c>
      <c r="U4" s="395" t="s">
        <v>422</v>
      </c>
      <c r="V4" s="395" t="s">
        <v>439</v>
      </c>
      <c r="W4" s="395" t="s">
        <v>453</v>
      </c>
      <c r="X4" s="145"/>
      <c r="Y4" s="384" t="s">
        <v>367</v>
      </c>
      <c r="Z4" s="384" t="s">
        <v>370</v>
      </c>
      <c r="AA4" s="384" t="s">
        <v>421</v>
      </c>
      <c r="AB4" s="395" t="s">
        <v>422</v>
      </c>
      <c r="AC4" s="395" t="s">
        <v>439</v>
      </c>
      <c r="AD4" s="395" t="s">
        <v>453</v>
      </c>
      <c r="AE4" s="145"/>
    </row>
    <row r="5" spans="2:31" ht="15" customHeight="1">
      <c r="B5" s="5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226" t="s">
        <v>320</v>
      </c>
      <c r="R5" s="401"/>
      <c r="S5" s="401"/>
      <c r="T5" s="401"/>
      <c r="U5" s="401"/>
      <c r="V5" s="401"/>
      <c r="W5" s="401"/>
      <c r="X5" s="5" t="s">
        <v>320</v>
      </c>
      <c r="Y5" s="401"/>
      <c r="Z5" s="401"/>
      <c r="AA5" s="401"/>
      <c r="AB5" s="401"/>
      <c r="AC5" s="401"/>
      <c r="AD5" s="401"/>
      <c r="AE5" s="226" t="s">
        <v>320</v>
      </c>
    </row>
    <row r="6" spans="2:31" ht="15" customHeight="1">
      <c r="B6" s="147" t="s">
        <v>47</v>
      </c>
      <c r="C6" s="79">
        <v>10349</v>
      </c>
      <c r="D6" s="79">
        <v>15458</v>
      </c>
      <c r="E6" s="79">
        <v>17035</v>
      </c>
      <c r="F6" s="79">
        <v>27500</v>
      </c>
      <c r="G6" s="79">
        <v>19956</v>
      </c>
      <c r="H6" s="79">
        <v>15086</v>
      </c>
      <c r="I6" s="79">
        <v>11073</v>
      </c>
      <c r="J6" s="79">
        <v>8666</v>
      </c>
      <c r="K6" s="79">
        <v>8868</v>
      </c>
      <c r="L6" s="79">
        <v>6616</v>
      </c>
      <c r="M6" s="79">
        <v>5988</v>
      </c>
      <c r="N6" s="79">
        <v>9711</v>
      </c>
      <c r="O6" s="79">
        <v>7327</v>
      </c>
      <c r="P6" s="323">
        <v>5223</v>
      </c>
      <c r="Q6" s="324">
        <f aca="true" t="shared" si="0" ref="Q6:Q12">P6-O6</f>
        <v>-2104</v>
      </c>
      <c r="R6" s="42">
        <v>8666</v>
      </c>
      <c r="S6" s="42">
        <v>6616</v>
      </c>
      <c r="T6" s="42">
        <v>5988</v>
      </c>
      <c r="U6" s="42">
        <v>9711</v>
      </c>
      <c r="V6" s="42">
        <v>7327</v>
      </c>
      <c r="W6" s="309">
        <v>5223</v>
      </c>
      <c r="X6" s="329">
        <f>W6-V6</f>
        <v>-2104</v>
      </c>
      <c r="Y6" s="206">
        <v>100</v>
      </c>
      <c r="Z6" s="206">
        <v>100</v>
      </c>
      <c r="AA6" s="206">
        <v>100</v>
      </c>
      <c r="AB6" s="206">
        <v>100</v>
      </c>
      <c r="AC6" s="206">
        <v>100</v>
      </c>
      <c r="AD6" s="330">
        <v>100</v>
      </c>
      <c r="AE6" s="331">
        <f>AD6-AC6</f>
        <v>0</v>
      </c>
    </row>
    <row r="7" spans="2:31" ht="15" customHeight="1">
      <c r="B7" s="111" t="s">
        <v>48</v>
      </c>
      <c r="C7" s="42">
        <v>15982</v>
      </c>
      <c r="D7" s="42">
        <v>19805</v>
      </c>
      <c r="E7" s="79">
        <v>20440</v>
      </c>
      <c r="F7" s="79">
        <v>27089</v>
      </c>
      <c r="G7" s="79">
        <v>25167</v>
      </c>
      <c r="H7" s="79">
        <v>23856</v>
      </c>
      <c r="I7" s="79">
        <v>21486</v>
      </c>
      <c r="J7" s="79">
        <v>18876</v>
      </c>
      <c r="K7" s="79">
        <v>23782</v>
      </c>
      <c r="L7" s="79">
        <v>23340</v>
      </c>
      <c r="M7" s="79">
        <v>23580</v>
      </c>
      <c r="N7" s="79">
        <v>23742</v>
      </c>
      <c r="O7" s="79">
        <v>27048</v>
      </c>
      <c r="P7" s="323">
        <v>35267</v>
      </c>
      <c r="Q7" s="324">
        <f t="shared" si="0"/>
        <v>8219</v>
      </c>
      <c r="R7" s="42">
        <v>16847</v>
      </c>
      <c r="S7" s="42">
        <v>19410</v>
      </c>
      <c r="T7" s="42">
        <v>18970</v>
      </c>
      <c r="U7" s="42">
        <v>19321</v>
      </c>
      <c r="V7" s="42">
        <v>21317</v>
      </c>
      <c r="W7" s="309">
        <v>28611</v>
      </c>
      <c r="X7" s="329">
        <f>W7-V7</f>
        <v>7294</v>
      </c>
      <c r="Y7" s="206">
        <v>89.2</v>
      </c>
      <c r="Z7" s="206">
        <v>83.1</v>
      </c>
      <c r="AA7" s="206">
        <v>80.4</v>
      </c>
      <c r="AB7" s="206">
        <v>81.3</v>
      </c>
      <c r="AC7" s="206">
        <v>78.8</v>
      </c>
      <c r="AD7" s="330">
        <v>81.1</v>
      </c>
      <c r="AE7" s="332">
        <f>AD7-AC7</f>
        <v>2.299999999999997</v>
      </c>
    </row>
    <row r="8" spans="2:31" ht="15" customHeight="1">
      <c r="B8" s="148" t="s">
        <v>49</v>
      </c>
      <c r="C8" s="42">
        <v>11848</v>
      </c>
      <c r="D8" s="42">
        <v>6067</v>
      </c>
      <c r="E8" s="79">
        <v>8510</v>
      </c>
      <c r="F8" s="79">
        <v>7862</v>
      </c>
      <c r="G8" s="79">
        <v>10473</v>
      </c>
      <c r="H8" s="79">
        <v>9628</v>
      </c>
      <c r="I8" s="79">
        <v>8244</v>
      </c>
      <c r="J8" s="79">
        <v>10192</v>
      </c>
      <c r="K8" s="79">
        <v>9656</v>
      </c>
      <c r="L8" s="79">
        <v>8074</v>
      </c>
      <c r="M8" s="79">
        <v>7718</v>
      </c>
      <c r="N8" s="79">
        <v>7370</v>
      </c>
      <c r="O8" s="79">
        <v>4681</v>
      </c>
      <c r="P8" s="323">
        <v>5320</v>
      </c>
      <c r="Q8" s="324">
        <f t="shared" si="0"/>
        <v>639</v>
      </c>
      <c r="R8" s="42">
        <v>3062</v>
      </c>
      <c r="S8" s="42">
        <v>2621</v>
      </c>
      <c r="T8" s="42">
        <v>2454</v>
      </c>
      <c r="U8" s="42">
        <v>2536</v>
      </c>
      <c r="V8" s="42">
        <v>2096</v>
      </c>
      <c r="W8" s="309">
        <v>2139</v>
      </c>
      <c r="X8" s="329">
        <f>W8-V8</f>
        <v>43</v>
      </c>
      <c r="Y8" s="206">
        <v>30</v>
      </c>
      <c r="Z8" s="206">
        <v>32.4</v>
      </c>
      <c r="AA8" s="206">
        <v>31.7</v>
      </c>
      <c r="AB8" s="206">
        <v>34.4</v>
      </c>
      <c r="AC8" s="206">
        <v>44.7</v>
      </c>
      <c r="AD8" s="330">
        <v>40.2</v>
      </c>
      <c r="AE8" s="332">
        <f>AD8-AC8</f>
        <v>-4.5</v>
      </c>
    </row>
    <row r="9" spans="2:31" ht="15" customHeight="1">
      <c r="B9" s="5" t="s">
        <v>50</v>
      </c>
      <c r="C9" s="42">
        <v>38180</v>
      </c>
      <c r="D9" s="42">
        <v>41331</v>
      </c>
      <c r="E9" s="79">
        <v>45986</v>
      </c>
      <c r="F9" s="79">
        <v>62453</v>
      </c>
      <c r="G9" s="79">
        <v>55598</v>
      </c>
      <c r="H9" s="79">
        <v>48571</v>
      </c>
      <c r="I9" s="79">
        <v>40804</v>
      </c>
      <c r="J9" s="79">
        <v>37735</v>
      </c>
      <c r="K9" s="79">
        <v>42308</v>
      </c>
      <c r="L9" s="79">
        <v>38031</v>
      </c>
      <c r="M9" s="79">
        <v>37286</v>
      </c>
      <c r="N9" s="79">
        <v>40823</v>
      </c>
      <c r="O9" s="79">
        <v>39057</v>
      </c>
      <c r="P9" s="323">
        <v>45810</v>
      </c>
      <c r="Q9" s="324">
        <f t="shared" si="0"/>
        <v>6753</v>
      </c>
      <c r="R9" s="42">
        <v>28575</v>
      </c>
      <c r="S9" s="42">
        <v>28647</v>
      </c>
      <c r="T9" s="42">
        <v>27412</v>
      </c>
      <c r="U9" s="42">
        <v>31570</v>
      </c>
      <c r="V9" s="42">
        <v>30742</v>
      </c>
      <c r="W9" s="309">
        <v>35973</v>
      </c>
      <c r="X9" s="329">
        <f>W9-V9</f>
        <v>5231</v>
      </c>
      <c r="Y9" s="206">
        <v>75.7</v>
      </c>
      <c r="Z9" s="206">
        <v>75.3</v>
      </c>
      <c r="AA9" s="206">
        <v>73.5</v>
      </c>
      <c r="AB9" s="206">
        <v>77.3</v>
      </c>
      <c r="AC9" s="206">
        <v>78.7</v>
      </c>
      <c r="AD9" s="330">
        <v>78.5</v>
      </c>
      <c r="AE9" s="332">
        <f>AD9-AC9</f>
        <v>-0.20000000000000284</v>
      </c>
    </row>
    <row r="10" spans="2:17" ht="15" customHeight="1">
      <c r="B10" s="149" t="s">
        <v>51</v>
      </c>
      <c r="C10" s="42">
        <v>1315454</v>
      </c>
      <c r="D10" s="42">
        <v>1376220</v>
      </c>
      <c r="E10" s="79">
        <v>1396151</v>
      </c>
      <c r="F10" s="79">
        <v>1423581</v>
      </c>
      <c r="G10" s="79">
        <v>1473021</v>
      </c>
      <c r="H10" s="79">
        <v>1571758</v>
      </c>
      <c r="I10" s="79">
        <v>1608920</v>
      </c>
      <c r="J10" s="79">
        <v>1714463</v>
      </c>
      <c r="K10" s="271">
        <v>1739785</v>
      </c>
      <c r="L10" s="271">
        <v>1679233</v>
      </c>
      <c r="M10" s="271">
        <v>1729648</v>
      </c>
      <c r="N10" s="271">
        <v>1771063</v>
      </c>
      <c r="O10" s="79">
        <v>1796051</v>
      </c>
      <c r="P10" s="323">
        <v>1876040</v>
      </c>
      <c r="Q10" s="324">
        <f t="shared" si="0"/>
        <v>79989</v>
      </c>
    </row>
    <row r="11" spans="2:17" ht="15" customHeight="1">
      <c r="B11" s="5" t="s">
        <v>52</v>
      </c>
      <c r="C11" s="42">
        <v>1353635</v>
      </c>
      <c r="D11" s="42">
        <v>1417551</v>
      </c>
      <c r="E11" s="79">
        <v>1442137</v>
      </c>
      <c r="F11" s="79">
        <v>1486034</v>
      </c>
      <c r="G11" s="79">
        <v>1528619</v>
      </c>
      <c r="H11" s="79">
        <v>1620329</v>
      </c>
      <c r="I11" s="79">
        <v>1649724</v>
      </c>
      <c r="J11" s="79">
        <v>1752198</v>
      </c>
      <c r="K11" s="271">
        <v>1782093</v>
      </c>
      <c r="L11" s="271">
        <v>1717264</v>
      </c>
      <c r="M11" s="271">
        <v>1766935</v>
      </c>
      <c r="N11" s="271">
        <v>1811887</v>
      </c>
      <c r="O11" s="79">
        <v>1835108</v>
      </c>
      <c r="P11" s="323">
        <v>1921850</v>
      </c>
      <c r="Q11" s="324">
        <f t="shared" si="0"/>
        <v>86742</v>
      </c>
    </row>
    <row r="12" spans="2:17" ht="15" customHeight="1">
      <c r="B12" s="150" t="s">
        <v>374</v>
      </c>
      <c r="C12" s="151">
        <v>2.82</v>
      </c>
      <c r="D12" s="151">
        <v>2.91</v>
      </c>
      <c r="E12" s="151">
        <v>3.18</v>
      </c>
      <c r="F12" s="163">
        <v>4.2</v>
      </c>
      <c r="G12" s="163">
        <v>3.63</v>
      </c>
      <c r="H12" s="163">
        <v>2.99</v>
      </c>
      <c r="I12" s="163">
        <v>2.47</v>
      </c>
      <c r="J12" s="163">
        <v>2.15</v>
      </c>
      <c r="K12" s="151">
        <v>2.37</v>
      </c>
      <c r="L12" s="151">
        <v>2.21</v>
      </c>
      <c r="M12" s="151">
        <v>2.11</v>
      </c>
      <c r="N12" s="151">
        <v>2.25</v>
      </c>
      <c r="O12" s="151">
        <v>2.12</v>
      </c>
      <c r="P12" s="325">
        <v>2.38</v>
      </c>
      <c r="Q12" s="326">
        <f t="shared" si="0"/>
        <v>0.2599999999999998</v>
      </c>
    </row>
    <row r="13" spans="2:21" ht="15" customHeight="1">
      <c r="B13" s="275" t="s">
        <v>228</v>
      </c>
      <c r="C13" s="123"/>
      <c r="D13" s="123"/>
      <c r="E13" s="123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333"/>
      <c r="Q13" s="333"/>
      <c r="U13" s="74"/>
    </row>
    <row r="14" spans="2:17" ht="15" customHeight="1">
      <c r="B14" s="149" t="s">
        <v>375</v>
      </c>
      <c r="C14" s="152">
        <v>0.7645340139697925</v>
      </c>
      <c r="D14" s="152">
        <v>1.0904722299232972</v>
      </c>
      <c r="E14" s="152">
        <v>1.1812331283366282</v>
      </c>
      <c r="F14" s="163">
        <v>1.85</v>
      </c>
      <c r="G14" s="163">
        <v>1.31</v>
      </c>
      <c r="H14" s="163">
        <v>0.93</v>
      </c>
      <c r="I14" s="163">
        <v>0.67</v>
      </c>
      <c r="J14" s="163">
        <v>0.49</v>
      </c>
      <c r="K14" s="276">
        <v>0.5</v>
      </c>
      <c r="L14" s="276">
        <v>0.38</v>
      </c>
      <c r="M14" s="277">
        <v>0.34</v>
      </c>
      <c r="N14" s="277">
        <v>0.53</v>
      </c>
      <c r="O14" s="277">
        <v>0.4</v>
      </c>
      <c r="P14" s="327">
        <v>0.27</v>
      </c>
      <c r="Q14" s="328">
        <f>P14-O14</f>
        <v>-0.13</v>
      </c>
    </row>
    <row r="15" spans="2:17" ht="15" customHeight="1">
      <c r="B15" s="149" t="s">
        <v>376</v>
      </c>
      <c r="C15" s="152">
        <v>1.1806727810672744</v>
      </c>
      <c r="D15" s="152">
        <v>1.3971278634772222</v>
      </c>
      <c r="E15" s="152">
        <v>1.417341070924607</v>
      </c>
      <c r="F15" s="163">
        <v>1.82</v>
      </c>
      <c r="G15" s="163">
        <v>1.65</v>
      </c>
      <c r="H15" s="163">
        <v>1.47</v>
      </c>
      <c r="I15" s="163">
        <v>1.3</v>
      </c>
      <c r="J15" s="163">
        <v>1.08</v>
      </c>
      <c r="K15" s="276">
        <v>1.33</v>
      </c>
      <c r="L15" s="276">
        <v>1.36</v>
      </c>
      <c r="M15" s="277">
        <v>1.33</v>
      </c>
      <c r="N15" s="277">
        <v>1.31</v>
      </c>
      <c r="O15" s="277">
        <v>1.47</v>
      </c>
      <c r="P15" s="327">
        <v>1.84</v>
      </c>
      <c r="Q15" s="328">
        <f>P15-O15</f>
        <v>0.3700000000000001</v>
      </c>
    </row>
    <row r="16" spans="2:17" ht="15" customHeight="1">
      <c r="B16" s="149" t="s">
        <v>377</v>
      </c>
      <c r="C16" s="152">
        <v>0.8752728763662287</v>
      </c>
      <c r="D16" s="152">
        <v>0.4279916560321287</v>
      </c>
      <c r="E16" s="152">
        <v>0.5900965026207635</v>
      </c>
      <c r="F16" s="163">
        <v>0.53</v>
      </c>
      <c r="G16" s="163">
        <v>0.68</v>
      </c>
      <c r="H16" s="163">
        <v>0.59</v>
      </c>
      <c r="I16" s="163">
        <v>0.5</v>
      </c>
      <c r="J16" s="163">
        <v>0.58</v>
      </c>
      <c r="K16" s="276">
        <v>0.54</v>
      </c>
      <c r="L16" s="276">
        <v>0.47</v>
      </c>
      <c r="M16" s="277">
        <v>0.44</v>
      </c>
      <c r="N16" s="277">
        <v>0.41</v>
      </c>
      <c r="O16" s="277">
        <v>0.26</v>
      </c>
      <c r="P16" s="327">
        <v>0.28</v>
      </c>
      <c r="Q16" s="328">
        <f>P16-O16</f>
        <v>0.020000000000000018</v>
      </c>
    </row>
    <row r="17" spans="2:17" ht="15" customHeight="1">
      <c r="B17" s="149" t="s">
        <v>51</v>
      </c>
      <c r="C17" s="152">
        <v>97.17937257827997</v>
      </c>
      <c r="D17" s="152">
        <v>97.08433770636825</v>
      </c>
      <c r="E17" s="152">
        <v>96.81125995657834</v>
      </c>
      <c r="F17" s="163">
        <v>95.8</v>
      </c>
      <c r="G17" s="163">
        <v>96.36</v>
      </c>
      <c r="H17" s="163">
        <v>97.01</v>
      </c>
      <c r="I17" s="163">
        <v>97.53</v>
      </c>
      <c r="J17" s="163">
        <v>97.85</v>
      </c>
      <c r="K17" s="276">
        <v>97.63</v>
      </c>
      <c r="L17" s="276">
        <v>97.79</v>
      </c>
      <c r="M17" s="277">
        <v>97.89</v>
      </c>
      <c r="N17" s="277">
        <v>97.75</v>
      </c>
      <c r="O17" s="277">
        <v>97.87</v>
      </c>
      <c r="P17" s="327">
        <v>97.62</v>
      </c>
      <c r="Q17" s="328">
        <f>P17-O17</f>
        <v>-0.25</v>
      </c>
    </row>
  </sheetData>
  <sheetProtection/>
  <mergeCells count="29">
    <mergeCell ref="R3:X3"/>
    <mergeCell ref="Y3:AE3"/>
    <mergeCell ref="G4:G5"/>
    <mergeCell ref="K4:K5"/>
    <mergeCell ref="O4:O5"/>
    <mergeCell ref="AC4:AC5"/>
    <mergeCell ref="V4:V5"/>
    <mergeCell ref="E3:Q3"/>
    <mergeCell ref="J4:J5"/>
    <mergeCell ref="S4:S5"/>
    <mergeCell ref="C4:C5"/>
    <mergeCell ref="R4:R5"/>
    <mergeCell ref="D4:D5"/>
    <mergeCell ref="F4:F5"/>
    <mergeCell ref="I4:I5"/>
    <mergeCell ref="H4:H5"/>
    <mergeCell ref="E4:E5"/>
    <mergeCell ref="L4:L5"/>
    <mergeCell ref="N4:N5"/>
    <mergeCell ref="AD4:AD5"/>
    <mergeCell ref="U4:U5"/>
    <mergeCell ref="AB4:AB5"/>
    <mergeCell ref="M4:M5"/>
    <mergeCell ref="T4:T5"/>
    <mergeCell ref="AA4:AA5"/>
    <mergeCell ref="Y4:Y5"/>
    <mergeCell ref="Z4:Z5"/>
    <mergeCell ref="P4:P5"/>
    <mergeCell ref="W4:W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岩手銀行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obara</dc:creator>
  <cp:keywords/>
  <dc:description/>
  <cp:lastModifiedBy>駿河 友晶</cp:lastModifiedBy>
  <cp:lastPrinted>2021-06-08T00:11:26Z</cp:lastPrinted>
  <dcterms:created xsi:type="dcterms:W3CDTF">2006-06-19T07:02:03Z</dcterms:created>
  <dcterms:modified xsi:type="dcterms:W3CDTF">2021-06-08T01:23:57Z</dcterms:modified>
  <cp:category/>
  <cp:version/>
  <cp:contentType/>
  <cp:contentStatus/>
</cp:coreProperties>
</file>